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local\VOPAK\FACTBOOK\"/>
    </mc:Choice>
  </mc:AlternateContent>
  <bookViews>
    <workbookView xWindow="13320" yWindow="-260" windowWidth="9720" windowHeight="8400" tabRatio="879"/>
  </bookViews>
  <sheets>
    <sheet name="Index" sheetId="10" r:id="rId1"/>
    <sheet name="Annual key figures" sheetId="54" r:id="rId2"/>
    <sheet name="Vopak overview" sheetId="78" r:id="rId3"/>
    <sheet name="Sustainability" sheetId="77" r:id="rId4"/>
    <sheet name="IFRS - Financial data" sheetId="58" r:id="rId5"/>
    <sheet name="IFRS - Division data" sheetId="71" r:id="rId6"/>
    <sheet name="Proportional - Financial data" sheetId="73" r:id="rId7"/>
    <sheet name="Proportional - Division data" sheetId="74" r:id="rId8"/>
    <sheet name="Terminal &amp; capacity overview" sheetId="70" r:id="rId9"/>
    <sheet name="Growth projects overview" sheetId="75" r:id="rId10"/>
    <sheet name="Forex" sheetId="76" r:id="rId11"/>
  </sheets>
  <definedNames>
    <definedName name="_xlnm._FilterDatabase" localSheetId="8" hidden="1">'Terminal &amp; capacity overview'!$D$5:$D$124</definedName>
    <definedName name="AM">#REF!</definedName>
    <definedName name="AUD">#REF!</definedName>
    <definedName name="BRL">#REF!</definedName>
    <definedName name="CAT">#REF!</definedName>
    <definedName name="CH">#REF!</definedName>
    <definedName name="CNY">#REF!</definedName>
    <definedName name="CONS">#REF!</definedName>
    <definedName name="Currency">#REF!</definedName>
    <definedName name="CYJV">#REF!</definedName>
    <definedName name="CYPROP">#REF!</definedName>
    <definedName name="DBS">#REF!</definedName>
    <definedName name="DEC">#REF!</definedName>
    <definedName name="DIV">#REF!</definedName>
    <definedName name="EA">#REF!</definedName>
    <definedName name="EXCE">#REF!</definedName>
    <definedName name="EXCL">#REF!</definedName>
    <definedName name="FXAVG">#REF!</definedName>
    <definedName name="FXFIN">#REF!</definedName>
    <definedName name="GS">#REF!</definedName>
    <definedName name="INCL">#REF!</definedName>
    <definedName name="LG">#REF!</definedName>
    <definedName name="LUN">#REF!</definedName>
    <definedName name="LUNQ">#REF!</definedName>
    <definedName name="LUNY">#REF!</definedName>
    <definedName name="NL">#REF!</definedName>
    <definedName name="OK">#REF!</definedName>
    <definedName name="PER">#REF!</definedName>
    <definedName name="Period">#REF!</definedName>
    <definedName name="_xlnm.Print_Area" localSheetId="1">'Annual key figures'!$D$6:$M$57</definedName>
    <definedName name="_xlnm.Print_Area" localSheetId="10">Forex!$B$7:$B$8</definedName>
    <definedName name="_xlnm.Print_Area" localSheetId="5">'IFRS - Division data'!#REF!</definedName>
    <definedName name="_xlnm.Print_Area" localSheetId="4">'IFRS - Financial data'!$D$8:$D$21</definedName>
    <definedName name="_xlnm.Print_Area" localSheetId="0">Index!$B$3:$O$32</definedName>
    <definedName name="_xlnm.Print_Area" localSheetId="7">'Proportional - Division data'!#REF!</definedName>
    <definedName name="_xlnm.Print_Area" localSheetId="6">'Proportional - Financial data'!$C$6:$C$16</definedName>
    <definedName name="PYJV">#REF!</definedName>
    <definedName name="PYPROP">#REF!</definedName>
    <definedName name="SCECY">#REF!</definedName>
    <definedName name="Scenario">#REF!</definedName>
    <definedName name="SCEPY">#REF!</definedName>
    <definedName name="SGD">#REF!</definedName>
    <definedName name="SGP">#REF!</definedName>
    <definedName name="TIP">#REF!</definedName>
    <definedName name="US">#REF!</definedName>
    <definedName name="USD">#REF!</definedName>
    <definedName name="VA">#REF!</definedName>
    <definedName name="VASG">#REF!</definedName>
    <definedName name="YEAR">#REF!</definedName>
    <definedName name="ZAR">#REF!</definedName>
  </definedNames>
  <calcPr calcId="152511" calcMode="autoNoTable" iterate="1"/>
</workbook>
</file>

<file path=xl/calcChain.xml><?xml version="1.0" encoding="utf-8"?>
<calcChain xmlns="http://schemas.openxmlformats.org/spreadsheetml/2006/main">
  <c r="L114" i="74" l="1"/>
  <c r="AA112" i="74"/>
  <c r="AA114" i="74" s="1"/>
  <c r="Z112" i="74"/>
  <c r="Z114" i="74" s="1"/>
  <c r="W112" i="74"/>
  <c r="W114" i="74" s="1"/>
  <c r="V112" i="74"/>
  <c r="V114" i="74" s="1"/>
  <c r="S112" i="74"/>
  <c r="S114" i="74" s="1"/>
  <c r="R112" i="74"/>
  <c r="R114" i="74" s="1"/>
  <c r="O112" i="74"/>
  <c r="O114" i="74" s="1"/>
  <c r="N112" i="74"/>
  <c r="N114" i="74" s="1"/>
  <c r="J112" i="74"/>
  <c r="J114" i="74" s="1"/>
  <c r="I112" i="74"/>
  <c r="I114" i="74" s="1"/>
  <c r="F112" i="74"/>
  <c r="F114" i="74" s="1"/>
  <c r="E112" i="74"/>
  <c r="E114" i="74" s="1"/>
  <c r="AA110" i="74"/>
  <c r="Z110" i="74"/>
  <c r="Y110" i="74"/>
  <c r="Y112" i="74" s="1"/>
  <c r="Y114" i="74" s="1"/>
  <c r="X110" i="74"/>
  <c r="X112" i="74" s="1"/>
  <c r="X114" i="74" s="1"/>
  <c r="W110" i="74"/>
  <c r="V110" i="74"/>
  <c r="U110" i="74"/>
  <c r="U112" i="74" s="1"/>
  <c r="U114" i="74" s="1"/>
  <c r="T110" i="74"/>
  <c r="T112" i="74" s="1"/>
  <c r="T114" i="74" s="1"/>
  <c r="S110" i="74"/>
  <c r="R110" i="74"/>
  <c r="Q110" i="74"/>
  <c r="Q112" i="74" s="1"/>
  <c r="Q114" i="74" s="1"/>
  <c r="P110" i="74"/>
  <c r="P112" i="74" s="1"/>
  <c r="P114" i="74" s="1"/>
  <c r="O110" i="74"/>
  <c r="N110" i="74"/>
  <c r="M110" i="74"/>
  <c r="M112" i="74" s="1"/>
  <c r="M114" i="74" s="1"/>
  <c r="L110" i="74"/>
  <c r="L112" i="74" s="1"/>
  <c r="J110" i="74"/>
  <c r="I110" i="74"/>
  <c r="H110" i="74"/>
  <c r="H112" i="74" s="1"/>
  <c r="H114" i="74" s="1"/>
  <c r="G110" i="74"/>
  <c r="G112" i="74" s="1"/>
  <c r="G114" i="74" s="1"/>
  <c r="F110" i="74"/>
  <c r="E110" i="74"/>
  <c r="Z99" i="74"/>
  <c r="I99" i="74"/>
  <c r="Y97" i="74"/>
  <c r="Y99" i="74" s="1"/>
  <c r="X97" i="74"/>
  <c r="X99" i="74" s="1"/>
  <c r="U97" i="74"/>
  <c r="U99" i="74" s="1"/>
  <c r="T97" i="74"/>
  <c r="T99" i="74" s="1"/>
  <c r="Q97" i="74"/>
  <c r="Q99" i="74" s="1"/>
  <c r="P97" i="74"/>
  <c r="P99" i="74" s="1"/>
  <c r="M97" i="74"/>
  <c r="M99" i="74" s="1"/>
  <c r="L97" i="74"/>
  <c r="L99" i="74" s="1"/>
  <c r="H97" i="74"/>
  <c r="H99" i="74" s="1"/>
  <c r="G97" i="74"/>
  <c r="G99" i="74" s="1"/>
  <c r="AA95" i="74"/>
  <c r="AA97" i="74" s="1"/>
  <c r="AA99" i="74" s="1"/>
  <c r="Z95" i="74"/>
  <c r="Z97" i="74" s="1"/>
  <c r="Y95" i="74"/>
  <c r="X95" i="74"/>
  <c r="W95" i="74"/>
  <c r="W97" i="74" s="1"/>
  <c r="W99" i="74" s="1"/>
  <c r="V95" i="74"/>
  <c r="V97" i="74" s="1"/>
  <c r="V99" i="74" s="1"/>
  <c r="U95" i="74"/>
  <c r="T95" i="74"/>
  <c r="S95" i="74"/>
  <c r="S97" i="74" s="1"/>
  <c r="S99" i="74" s="1"/>
  <c r="R95" i="74"/>
  <c r="R97" i="74" s="1"/>
  <c r="R99" i="74" s="1"/>
  <c r="Q95" i="74"/>
  <c r="P95" i="74"/>
  <c r="O95" i="74"/>
  <c r="O97" i="74" s="1"/>
  <c r="O99" i="74" s="1"/>
  <c r="N95" i="74"/>
  <c r="N97" i="74" s="1"/>
  <c r="N99" i="74" s="1"/>
  <c r="M95" i="74"/>
  <c r="L95" i="74"/>
  <c r="J95" i="74"/>
  <c r="J97" i="74" s="1"/>
  <c r="J99" i="74" s="1"/>
  <c r="I95" i="74"/>
  <c r="I97" i="74" s="1"/>
  <c r="H95" i="74"/>
  <c r="G95" i="74"/>
  <c r="F95" i="74"/>
  <c r="F97" i="74" s="1"/>
  <c r="F99" i="74" s="1"/>
  <c r="E95" i="74"/>
  <c r="E97" i="74" s="1"/>
  <c r="E99" i="74" s="1"/>
  <c r="P89" i="74"/>
  <c r="L89" i="74"/>
  <c r="AA87" i="74"/>
  <c r="AA89" i="74" s="1"/>
  <c r="Z87" i="74"/>
  <c r="Z89" i="74" s="1"/>
  <c r="W87" i="74"/>
  <c r="W89" i="74" s="1"/>
  <c r="V87" i="74"/>
  <c r="V89" i="74" s="1"/>
  <c r="S87" i="74"/>
  <c r="S89" i="74" s="1"/>
  <c r="R87" i="74"/>
  <c r="R89" i="74" s="1"/>
  <c r="O87" i="74"/>
  <c r="O89" i="74" s="1"/>
  <c r="N87" i="74"/>
  <c r="N89" i="74" s="1"/>
  <c r="J87" i="74"/>
  <c r="J89" i="74" s="1"/>
  <c r="I87" i="74"/>
  <c r="I89" i="74" s="1"/>
  <c r="F87" i="74"/>
  <c r="F89" i="74" s="1"/>
  <c r="E87" i="74"/>
  <c r="E89" i="74" s="1"/>
  <c r="AA85" i="74"/>
  <c r="Z85" i="74"/>
  <c r="Y85" i="74"/>
  <c r="Y87" i="74" s="1"/>
  <c r="Y89" i="74" s="1"/>
  <c r="X85" i="74"/>
  <c r="X87" i="74" s="1"/>
  <c r="X89" i="74" s="1"/>
  <c r="W85" i="74"/>
  <c r="V85" i="74"/>
  <c r="U85" i="74"/>
  <c r="U87" i="74" s="1"/>
  <c r="U89" i="74" s="1"/>
  <c r="T85" i="74"/>
  <c r="T87" i="74" s="1"/>
  <c r="T89" i="74" s="1"/>
  <c r="S85" i="74"/>
  <c r="R85" i="74"/>
  <c r="Q85" i="74"/>
  <c r="Q87" i="74" s="1"/>
  <c r="Q89" i="74" s="1"/>
  <c r="P85" i="74"/>
  <c r="P87" i="74" s="1"/>
  <c r="O85" i="74"/>
  <c r="N85" i="74"/>
  <c r="M85" i="74"/>
  <c r="M87" i="74" s="1"/>
  <c r="M89" i="74" s="1"/>
  <c r="L85" i="74"/>
  <c r="L87" i="74" s="1"/>
  <c r="J85" i="74"/>
  <c r="I85" i="74"/>
  <c r="H85" i="74"/>
  <c r="H87" i="74" s="1"/>
  <c r="H89" i="74" s="1"/>
  <c r="G85" i="74"/>
  <c r="G87" i="74" s="1"/>
  <c r="G89" i="74" s="1"/>
  <c r="F85" i="74"/>
  <c r="E85" i="74"/>
  <c r="Z75" i="74"/>
  <c r="N75" i="74"/>
  <c r="I75" i="74"/>
  <c r="Y73" i="74"/>
  <c r="Y75" i="74" s="1"/>
  <c r="X73" i="74"/>
  <c r="X75" i="74" s="1"/>
  <c r="U73" i="74"/>
  <c r="U75" i="74" s="1"/>
  <c r="T73" i="74"/>
  <c r="T75" i="74" s="1"/>
  <c r="Q73" i="74"/>
  <c r="Q75" i="74" s="1"/>
  <c r="P73" i="74"/>
  <c r="P75" i="74" s="1"/>
  <c r="M73" i="74"/>
  <c r="M75" i="74" s="1"/>
  <c r="L73" i="74"/>
  <c r="L75" i="74" s="1"/>
  <c r="H73" i="74"/>
  <c r="H75" i="74" s="1"/>
  <c r="G73" i="74"/>
  <c r="G75" i="74" s="1"/>
  <c r="AA71" i="74"/>
  <c r="AA73" i="74" s="1"/>
  <c r="AA75" i="74" s="1"/>
  <c r="Z71" i="74"/>
  <c r="Z73" i="74" s="1"/>
  <c r="Y71" i="74"/>
  <c r="X71" i="74"/>
  <c r="W71" i="74"/>
  <c r="W73" i="74" s="1"/>
  <c r="W75" i="74" s="1"/>
  <c r="V71" i="74"/>
  <c r="V73" i="74" s="1"/>
  <c r="V75" i="74" s="1"/>
  <c r="U71" i="74"/>
  <c r="T71" i="74"/>
  <c r="S71" i="74"/>
  <c r="S73" i="74" s="1"/>
  <c r="S75" i="74" s="1"/>
  <c r="R71" i="74"/>
  <c r="R73" i="74" s="1"/>
  <c r="R75" i="74" s="1"/>
  <c r="Q71" i="74"/>
  <c r="P71" i="74"/>
  <c r="O71" i="74"/>
  <c r="O73" i="74" s="1"/>
  <c r="O75" i="74" s="1"/>
  <c r="N71" i="74"/>
  <c r="N73" i="74" s="1"/>
  <c r="M71" i="74"/>
  <c r="L71" i="74"/>
  <c r="J71" i="74"/>
  <c r="J73" i="74" s="1"/>
  <c r="J75" i="74" s="1"/>
  <c r="I71" i="74"/>
  <c r="I73" i="74" s="1"/>
  <c r="H71" i="74"/>
  <c r="G71" i="74"/>
  <c r="F71" i="74"/>
  <c r="F73" i="74" s="1"/>
  <c r="F75" i="74" s="1"/>
  <c r="E71" i="74"/>
  <c r="E73" i="74" s="1"/>
  <c r="E75" i="74" s="1"/>
  <c r="U60" i="74"/>
  <c r="M60" i="74"/>
  <c r="AA58" i="74"/>
  <c r="AA60" i="74" s="1"/>
  <c r="Z58" i="74"/>
  <c r="Z60" i="74" s="1"/>
  <c r="W58" i="74"/>
  <c r="W60" i="74" s="1"/>
  <c r="V58" i="74"/>
  <c r="V60" i="74" s="1"/>
  <c r="S58" i="74"/>
  <c r="S60" i="74" s="1"/>
  <c r="R58" i="74"/>
  <c r="R60" i="74" s="1"/>
  <c r="O58" i="74"/>
  <c r="O60" i="74" s="1"/>
  <c r="N58" i="74"/>
  <c r="N60" i="74" s="1"/>
  <c r="J58" i="74"/>
  <c r="J60" i="74" s="1"/>
  <c r="I58" i="74"/>
  <c r="I60" i="74" s="1"/>
  <c r="F58" i="74"/>
  <c r="F60" i="74" s="1"/>
  <c r="E58" i="74"/>
  <c r="E60" i="74" s="1"/>
  <c r="AA56" i="74"/>
  <c r="Z56" i="74"/>
  <c r="Y56" i="74"/>
  <c r="Y58" i="74" s="1"/>
  <c r="Y60" i="74" s="1"/>
  <c r="X56" i="74"/>
  <c r="X58" i="74" s="1"/>
  <c r="X60" i="74" s="1"/>
  <c r="W56" i="74"/>
  <c r="V56" i="74"/>
  <c r="U56" i="74"/>
  <c r="U58" i="74" s="1"/>
  <c r="T56" i="74"/>
  <c r="T58" i="74" s="1"/>
  <c r="T60" i="74" s="1"/>
  <c r="S56" i="74"/>
  <c r="R56" i="74"/>
  <c r="Q56" i="74"/>
  <c r="Q58" i="74" s="1"/>
  <c r="Q60" i="74" s="1"/>
  <c r="P56" i="74"/>
  <c r="P58" i="74" s="1"/>
  <c r="P60" i="74" s="1"/>
  <c r="O56" i="74"/>
  <c r="N56" i="74"/>
  <c r="M56" i="74"/>
  <c r="M58" i="74" s="1"/>
  <c r="L56" i="74"/>
  <c r="L58" i="74" s="1"/>
  <c r="L60" i="74" s="1"/>
  <c r="J56" i="74"/>
  <c r="I56" i="74"/>
  <c r="H56" i="74"/>
  <c r="H58" i="74" s="1"/>
  <c r="H60" i="74" s="1"/>
  <c r="G56" i="74"/>
  <c r="G58" i="74" s="1"/>
  <c r="G60" i="74" s="1"/>
  <c r="F56" i="74"/>
  <c r="E56" i="74"/>
  <c r="Z50" i="74"/>
  <c r="R50" i="74"/>
  <c r="I50" i="74"/>
  <c r="Y48" i="74"/>
  <c r="Y50" i="74" s="1"/>
  <c r="X48" i="74"/>
  <c r="X50" i="74" s="1"/>
  <c r="U48" i="74"/>
  <c r="U50" i="74" s="1"/>
  <c r="T48" i="74"/>
  <c r="T50" i="74" s="1"/>
  <c r="Q48" i="74"/>
  <c r="Q50" i="74" s="1"/>
  <c r="P48" i="74"/>
  <c r="P50" i="74" s="1"/>
  <c r="M48" i="74"/>
  <c r="M50" i="74" s="1"/>
  <c r="L48" i="74"/>
  <c r="L50" i="74" s="1"/>
  <c r="H48" i="74"/>
  <c r="H50" i="74" s="1"/>
  <c r="G48" i="74"/>
  <c r="G50" i="74" s="1"/>
  <c r="AA46" i="74"/>
  <c r="AA48" i="74" s="1"/>
  <c r="AA50" i="74" s="1"/>
  <c r="Z46" i="74"/>
  <c r="Z48" i="74" s="1"/>
  <c r="Y46" i="74"/>
  <c r="X46" i="74"/>
  <c r="W46" i="74"/>
  <c r="W48" i="74" s="1"/>
  <c r="W50" i="74" s="1"/>
  <c r="V46" i="74"/>
  <c r="V48" i="74" s="1"/>
  <c r="V50" i="74" s="1"/>
  <c r="U46" i="74"/>
  <c r="T46" i="74"/>
  <c r="S46" i="74"/>
  <c r="S48" i="74" s="1"/>
  <c r="S50" i="74" s="1"/>
  <c r="R46" i="74"/>
  <c r="R48" i="74" s="1"/>
  <c r="Q46" i="74"/>
  <c r="P46" i="74"/>
  <c r="O46" i="74"/>
  <c r="O48" i="74" s="1"/>
  <c r="O50" i="74" s="1"/>
  <c r="N46" i="74"/>
  <c r="N48" i="74" s="1"/>
  <c r="N50" i="74" s="1"/>
  <c r="M46" i="74"/>
  <c r="L46" i="74"/>
  <c r="J46" i="74"/>
  <c r="J48" i="74" s="1"/>
  <c r="J50" i="74" s="1"/>
  <c r="I46" i="74"/>
  <c r="I48" i="74" s="1"/>
  <c r="H46" i="74"/>
  <c r="G46" i="74"/>
  <c r="F46" i="74"/>
  <c r="F48" i="74" s="1"/>
  <c r="F50" i="74" s="1"/>
  <c r="E46" i="74"/>
  <c r="E48" i="74" s="1"/>
  <c r="E50" i="74" s="1"/>
  <c r="U36" i="74"/>
  <c r="P36" i="74"/>
  <c r="M36" i="74"/>
  <c r="AA34" i="74"/>
  <c r="AA36" i="74" s="1"/>
  <c r="Z34" i="74"/>
  <c r="Z36" i="74" s="1"/>
  <c r="W34" i="74"/>
  <c r="W36" i="74" s="1"/>
  <c r="V34" i="74"/>
  <c r="V36" i="74" s="1"/>
  <c r="S34" i="74"/>
  <c r="S36" i="74" s="1"/>
  <c r="R34" i="74"/>
  <c r="R36" i="74" s="1"/>
  <c r="O34" i="74"/>
  <c r="O36" i="74" s="1"/>
  <c r="N34" i="74"/>
  <c r="N36" i="74" s="1"/>
  <c r="J34" i="74"/>
  <c r="J36" i="74" s="1"/>
  <c r="I34" i="74"/>
  <c r="I36" i="74" s="1"/>
  <c r="F34" i="74"/>
  <c r="F36" i="74" s="1"/>
  <c r="E34" i="74"/>
  <c r="E36" i="74" s="1"/>
  <c r="AA32" i="74"/>
  <c r="Z32" i="74"/>
  <c r="Y32" i="74"/>
  <c r="Y34" i="74" s="1"/>
  <c r="Y36" i="74" s="1"/>
  <c r="X32" i="74"/>
  <c r="X34" i="74" s="1"/>
  <c r="X36" i="74" s="1"/>
  <c r="W32" i="74"/>
  <c r="V32" i="74"/>
  <c r="U32" i="74"/>
  <c r="U34" i="74" s="1"/>
  <c r="T32" i="74"/>
  <c r="T34" i="74" s="1"/>
  <c r="T36" i="74" s="1"/>
  <c r="S32" i="74"/>
  <c r="R32" i="74"/>
  <c r="Q32" i="74"/>
  <c r="Q34" i="74" s="1"/>
  <c r="Q36" i="74" s="1"/>
  <c r="P32" i="74"/>
  <c r="P34" i="74" s="1"/>
  <c r="O32" i="74"/>
  <c r="N32" i="74"/>
  <c r="M32" i="74"/>
  <c r="M34" i="74" s="1"/>
  <c r="L32" i="74"/>
  <c r="L34" i="74" s="1"/>
  <c r="L36" i="74" s="1"/>
  <c r="J32" i="74"/>
  <c r="I32" i="74"/>
  <c r="H32" i="74"/>
  <c r="H34" i="74" s="1"/>
  <c r="H36" i="74" s="1"/>
  <c r="G32" i="74"/>
  <c r="G34" i="74" s="1"/>
  <c r="G36" i="74" s="1"/>
  <c r="F32" i="74"/>
  <c r="E32" i="74"/>
  <c r="Z26" i="74"/>
  <c r="R26" i="74"/>
  <c r="I26" i="74"/>
  <c r="T24" i="74"/>
  <c r="T26" i="74" s="1"/>
  <c r="S24" i="74"/>
  <c r="S26" i="74" s="1"/>
  <c r="O24" i="74"/>
  <c r="O26" i="74" s="1"/>
  <c r="N24" i="74"/>
  <c r="N26" i="74" s="1"/>
  <c r="J24" i="74"/>
  <c r="J26" i="74" s="1"/>
  <c r="I24" i="74"/>
  <c r="F24" i="74"/>
  <c r="F26" i="74" s="1"/>
  <c r="E24" i="74"/>
  <c r="E26" i="74" s="1"/>
  <c r="AA22" i="74"/>
  <c r="AA24" i="74" s="1"/>
  <c r="AA26" i="74" s="1"/>
  <c r="Z22" i="74"/>
  <c r="Z24" i="74" s="1"/>
  <c r="Y22" i="74"/>
  <c r="Y24" i="74" s="1"/>
  <c r="Y26" i="74" s="1"/>
  <c r="X22" i="74"/>
  <c r="X24" i="74" s="1"/>
  <c r="X26" i="74" s="1"/>
  <c r="W22" i="74"/>
  <c r="W24" i="74" s="1"/>
  <c r="W26" i="74" s="1"/>
  <c r="V22" i="74"/>
  <c r="V24" i="74" s="1"/>
  <c r="V26" i="74" s="1"/>
  <c r="U22" i="74"/>
  <c r="U24" i="74" s="1"/>
  <c r="U26" i="74" s="1"/>
  <c r="T22" i="74"/>
  <c r="S22" i="74"/>
  <c r="R22" i="74"/>
  <c r="R24" i="74" s="1"/>
  <c r="Q22" i="74"/>
  <c r="Q24" i="74" s="1"/>
  <c r="Q26" i="74" s="1"/>
  <c r="P22" i="74"/>
  <c r="P24" i="74" s="1"/>
  <c r="P26" i="74" s="1"/>
  <c r="O22" i="74"/>
  <c r="N22" i="74"/>
  <c r="M22" i="74"/>
  <c r="M24" i="74" s="1"/>
  <c r="M26" i="74" s="1"/>
  <c r="L22" i="74"/>
  <c r="L24" i="74" s="1"/>
  <c r="L26" i="74" s="1"/>
  <c r="J22" i="74"/>
  <c r="I22" i="74"/>
  <c r="H22" i="74"/>
  <c r="H24" i="74" s="1"/>
  <c r="H26" i="74" s="1"/>
  <c r="G22" i="74"/>
  <c r="G24" i="74" s="1"/>
  <c r="G26" i="74" s="1"/>
  <c r="F22" i="74"/>
  <c r="E22" i="74"/>
  <c r="Y10" i="74"/>
  <c r="Y12" i="74" s="1"/>
  <c r="X10" i="74"/>
  <c r="X12" i="74" s="1"/>
  <c r="U10" i="74"/>
  <c r="U12" i="74" s="1"/>
  <c r="T10" i="74"/>
  <c r="T12" i="74" s="1"/>
  <c r="Q10" i="74"/>
  <c r="Q12" i="74" s="1"/>
  <c r="P10" i="74"/>
  <c r="P12" i="74" s="1"/>
  <c r="M10" i="74"/>
  <c r="M12" i="74" s="1"/>
  <c r="L10" i="74"/>
  <c r="L12" i="74" s="1"/>
  <c r="H10" i="74"/>
  <c r="H12" i="74" s="1"/>
  <c r="G10" i="74"/>
  <c r="G12" i="74" s="1"/>
  <c r="AA8" i="74"/>
  <c r="AA10" i="74" s="1"/>
  <c r="AA12" i="74" s="1"/>
  <c r="Z8" i="74"/>
  <c r="Z10" i="74" s="1"/>
  <c r="Z12" i="74" s="1"/>
  <c r="Y8" i="74"/>
  <c r="X8" i="74"/>
  <c r="W8" i="74"/>
  <c r="W10" i="74" s="1"/>
  <c r="W12" i="74" s="1"/>
  <c r="V8" i="74"/>
  <c r="V10" i="74" s="1"/>
  <c r="V12" i="74" s="1"/>
  <c r="U8" i="74"/>
  <c r="T8" i="74"/>
  <c r="S8" i="74"/>
  <c r="S10" i="74" s="1"/>
  <c r="S12" i="74" s="1"/>
  <c r="R8" i="74"/>
  <c r="R10" i="74" s="1"/>
  <c r="R12" i="74" s="1"/>
  <c r="Q8" i="74"/>
  <c r="P8" i="74"/>
  <c r="O8" i="74"/>
  <c r="O10" i="74" s="1"/>
  <c r="O12" i="74" s="1"/>
  <c r="N8" i="74"/>
  <c r="N10" i="74" s="1"/>
  <c r="N12" i="74" s="1"/>
  <c r="M8" i="74"/>
  <c r="L8" i="74"/>
  <c r="J8" i="74"/>
  <c r="J10" i="74" s="1"/>
  <c r="J12" i="74" s="1"/>
  <c r="I8" i="74"/>
  <c r="I10" i="74" s="1"/>
  <c r="I12" i="74" s="1"/>
  <c r="H8" i="74"/>
  <c r="G8" i="74"/>
  <c r="F8" i="74"/>
  <c r="F10" i="74" s="1"/>
  <c r="F12" i="74" s="1"/>
  <c r="E8" i="74"/>
  <c r="E10" i="74" s="1"/>
  <c r="E12" i="74" s="1"/>
  <c r="G37" i="73"/>
  <c r="I36" i="73"/>
  <c r="H36" i="73"/>
  <c r="G36" i="73"/>
  <c r="F36" i="73"/>
  <c r="E36" i="73"/>
  <c r="D36" i="73"/>
  <c r="I33" i="73"/>
  <c r="I37" i="73" s="1"/>
  <c r="H33" i="73"/>
  <c r="H37" i="73" s="1"/>
  <c r="G33" i="73"/>
  <c r="F33" i="73"/>
  <c r="F37" i="73" s="1"/>
  <c r="E33" i="73"/>
  <c r="E37" i="73" s="1"/>
  <c r="D33" i="73"/>
  <c r="D37" i="73" s="1"/>
  <c r="I30" i="73"/>
  <c r="H30" i="73"/>
  <c r="G30" i="73"/>
  <c r="F30" i="73"/>
  <c r="E30" i="73"/>
  <c r="D30" i="73"/>
  <c r="R14" i="73"/>
  <c r="R16" i="73" s="1"/>
  <c r="N14" i="73"/>
  <c r="N16" i="73" s="1"/>
  <c r="X12" i="73"/>
  <c r="X14" i="73" s="1"/>
  <c r="X16" i="73" s="1"/>
  <c r="T12" i="73"/>
  <c r="T14" i="73" s="1"/>
  <c r="T16" i="73" s="1"/>
  <c r="G12" i="73"/>
  <c r="G14" i="73" s="1"/>
  <c r="G16" i="73" s="1"/>
  <c r="Z10" i="73"/>
  <c r="Z12" i="73" s="1"/>
  <c r="Z14" i="73" s="1"/>
  <c r="Z16" i="73" s="1"/>
  <c r="Y10" i="73"/>
  <c r="Y12" i="73" s="1"/>
  <c r="Y14" i="73" s="1"/>
  <c r="Y16" i="73" s="1"/>
  <c r="V10" i="73"/>
  <c r="V12" i="73" s="1"/>
  <c r="V14" i="73" s="1"/>
  <c r="V16" i="73" s="1"/>
  <c r="U10" i="73"/>
  <c r="U12" i="73" s="1"/>
  <c r="U14" i="73" s="1"/>
  <c r="U16" i="73" s="1"/>
  <c r="R10" i="73"/>
  <c r="R12" i="73" s="1"/>
  <c r="Q10" i="73"/>
  <c r="Q12" i="73" s="1"/>
  <c r="Q14" i="73" s="1"/>
  <c r="Q16" i="73" s="1"/>
  <c r="N10" i="73"/>
  <c r="N12" i="73" s="1"/>
  <c r="M10" i="73"/>
  <c r="M12" i="73" s="1"/>
  <c r="M14" i="73" s="1"/>
  <c r="M16" i="73" s="1"/>
  <c r="I10" i="73"/>
  <c r="I12" i="73" s="1"/>
  <c r="I14" i="73" s="1"/>
  <c r="I16" i="73" s="1"/>
  <c r="H10" i="73"/>
  <c r="H12" i="73" s="1"/>
  <c r="H14" i="73" s="1"/>
  <c r="H16" i="73" s="1"/>
  <c r="E10" i="73"/>
  <c r="E12" i="73" s="1"/>
  <c r="E14" i="73" s="1"/>
  <c r="E16" i="73" s="1"/>
  <c r="D10" i="73"/>
  <c r="D12" i="73" s="1"/>
  <c r="D14" i="73" s="1"/>
  <c r="D16" i="73" s="1"/>
  <c r="Z8" i="73"/>
  <c r="Y8" i="73"/>
  <c r="X8" i="73"/>
  <c r="X10" i="73" s="1"/>
  <c r="W8" i="73"/>
  <c r="W10" i="73" s="1"/>
  <c r="W12" i="73" s="1"/>
  <c r="W14" i="73" s="1"/>
  <c r="W16" i="73" s="1"/>
  <c r="V8" i="73"/>
  <c r="U8" i="73"/>
  <c r="T8" i="73"/>
  <c r="T10" i="73" s="1"/>
  <c r="S8" i="73"/>
  <c r="S10" i="73" s="1"/>
  <c r="S12" i="73" s="1"/>
  <c r="S14" i="73" s="1"/>
  <c r="S16" i="73" s="1"/>
  <c r="R8" i="73"/>
  <c r="Q8" i="73"/>
  <c r="P8" i="73"/>
  <c r="P10" i="73" s="1"/>
  <c r="P12" i="73" s="1"/>
  <c r="P14" i="73" s="1"/>
  <c r="P16" i="73" s="1"/>
  <c r="O8" i="73"/>
  <c r="O10" i="73" s="1"/>
  <c r="O12" i="73" s="1"/>
  <c r="O14" i="73" s="1"/>
  <c r="O16" i="73" s="1"/>
  <c r="N8" i="73"/>
  <c r="M8" i="73"/>
  <c r="L8" i="73"/>
  <c r="L10" i="73" s="1"/>
  <c r="L12" i="73" s="1"/>
  <c r="L14" i="73" s="1"/>
  <c r="L16" i="73" s="1"/>
  <c r="K8" i="73"/>
  <c r="K10" i="73" s="1"/>
  <c r="K12" i="73" s="1"/>
  <c r="K14" i="73" s="1"/>
  <c r="K16" i="73" s="1"/>
  <c r="I8" i="73"/>
  <c r="H8" i="73"/>
  <c r="G8" i="73"/>
  <c r="G10" i="73" s="1"/>
  <c r="F8" i="73"/>
  <c r="F10" i="73" s="1"/>
  <c r="F12" i="73" s="1"/>
  <c r="F14" i="73" s="1"/>
  <c r="F16" i="73" s="1"/>
  <c r="E8" i="73"/>
  <c r="D8" i="73"/>
  <c r="W123" i="71"/>
  <c r="S123" i="71"/>
  <c r="F123" i="71"/>
  <c r="Y121" i="71"/>
  <c r="Y123" i="71" s="1"/>
  <c r="X121" i="71"/>
  <c r="X123" i="71" s="1"/>
  <c r="U121" i="71"/>
  <c r="U123" i="71" s="1"/>
  <c r="T121" i="71"/>
  <c r="T123" i="71" s="1"/>
  <c r="Q121" i="71"/>
  <c r="Q123" i="71" s="1"/>
  <c r="P121" i="71"/>
  <c r="P123" i="71" s="1"/>
  <c r="M121" i="71"/>
  <c r="M123" i="71" s="1"/>
  <c r="L121" i="71"/>
  <c r="L123" i="71" s="1"/>
  <c r="AA118" i="71"/>
  <c r="AA121" i="71" s="1"/>
  <c r="AA123" i="71" s="1"/>
  <c r="Z118" i="71"/>
  <c r="Z121" i="71" s="1"/>
  <c r="Z123" i="71" s="1"/>
  <c r="Y118" i="71"/>
  <c r="X118" i="71"/>
  <c r="W118" i="71"/>
  <c r="W121" i="71" s="1"/>
  <c r="V118" i="71"/>
  <c r="V121" i="71" s="1"/>
  <c r="V123" i="71" s="1"/>
  <c r="U118" i="71"/>
  <c r="T118" i="71"/>
  <c r="S118" i="71"/>
  <c r="S121" i="71" s="1"/>
  <c r="R118" i="71"/>
  <c r="R121" i="71" s="1"/>
  <c r="R123" i="71" s="1"/>
  <c r="Q118" i="71"/>
  <c r="P118" i="71"/>
  <c r="O118" i="71"/>
  <c r="O121" i="71" s="1"/>
  <c r="O123" i="71" s="1"/>
  <c r="N118" i="71"/>
  <c r="N121" i="71" s="1"/>
  <c r="N123" i="71" s="1"/>
  <c r="M118" i="71"/>
  <c r="L118" i="71"/>
  <c r="J118" i="71"/>
  <c r="J121" i="71" s="1"/>
  <c r="J123" i="71" s="1"/>
  <c r="I118" i="71"/>
  <c r="I121" i="71" s="1"/>
  <c r="I123" i="71" s="1"/>
  <c r="H118" i="71"/>
  <c r="H121" i="71" s="1"/>
  <c r="H123" i="71" s="1"/>
  <c r="G118" i="71"/>
  <c r="G121" i="71" s="1"/>
  <c r="G123" i="71" s="1"/>
  <c r="F118" i="71"/>
  <c r="F121" i="71" s="1"/>
  <c r="E118" i="71"/>
  <c r="E121" i="71" s="1"/>
  <c r="E123" i="71" s="1"/>
  <c r="T107" i="71"/>
  <c r="L107" i="71"/>
  <c r="AA105" i="71"/>
  <c r="AA107" i="71" s="1"/>
  <c r="Z105" i="71"/>
  <c r="Z107" i="71" s="1"/>
  <c r="W105" i="71"/>
  <c r="W107" i="71" s="1"/>
  <c r="V105" i="71"/>
  <c r="V107" i="71" s="1"/>
  <c r="S105" i="71"/>
  <c r="S107" i="71" s="1"/>
  <c r="R105" i="71"/>
  <c r="R107" i="71" s="1"/>
  <c r="O105" i="71"/>
  <c r="O107" i="71" s="1"/>
  <c r="N105" i="71"/>
  <c r="N107" i="71" s="1"/>
  <c r="J105" i="71"/>
  <c r="J107" i="71" s="1"/>
  <c r="F105" i="71"/>
  <c r="F107" i="71" s="1"/>
  <c r="E105" i="71"/>
  <c r="E107" i="71" s="1"/>
  <c r="AA102" i="71"/>
  <c r="Z102" i="71"/>
  <c r="Y102" i="71"/>
  <c r="Y105" i="71" s="1"/>
  <c r="Y107" i="71" s="1"/>
  <c r="X102" i="71"/>
  <c r="X105" i="71" s="1"/>
  <c r="X107" i="71" s="1"/>
  <c r="W102" i="71"/>
  <c r="V102" i="71"/>
  <c r="U102" i="71"/>
  <c r="U105" i="71" s="1"/>
  <c r="U107" i="71" s="1"/>
  <c r="T102" i="71"/>
  <c r="T105" i="71" s="1"/>
  <c r="S102" i="71"/>
  <c r="R102" i="71"/>
  <c r="Q102" i="71"/>
  <c r="Q105" i="71" s="1"/>
  <c r="Q107" i="71" s="1"/>
  <c r="P102" i="71"/>
  <c r="P105" i="71" s="1"/>
  <c r="P107" i="71" s="1"/>
  <c r="O102" i="71"/>
  <c r="N102" i="71"/>
  <c r="M102" i="71"/>
  <c r="M105" i="71" s="1"/>
  <c r="M107" i="71" s="1"/>
  <c r="L102" i="71"/>
  <c r="L105" i="71" s="1"/>
  <c r="J102" i="71"/>
  <c r="I102" i="71"/>
  <c r="I105" i="71" s="1"/>
  <c r="I107" i="71" s="1"/>
  <c r="H102" i="71"/>
  <c r="H105" i="71" s="1"/>
  <c r="H107" i="71" s="1"/>
  <c r="G102" i="71"/>
  <c r="G105" i="71" s="1"/>
  <c r="G107" i="71" s="1"/>
  <c r="F102" i="71"/>
  <c r="E102" i="71"/>
  <c r="AA96" i="71"/>
  <c r="V96" i="71"/>
  <c r="S96" i="71"/>
  <c r="N96" i="71"/>
  <c r="E96" i="71"/>
  <c r="T94" i="71"/>
  <c r="T96" i="71" s="1"/>
  <c r="R94" i="71"/>
  <c r="R96" i="71" s="1"/>
  <c r="O94" i="71"/>
  <c r="O96" i="71" s="1"/>
  <c r="N94" i="71"/>
  <c r="J94" i="71"/>
  <c r="J96" i="71" s="1"/>
  <c r="F94" i="71"/>
  <c r="F96" i="71" s="1"/>
  <c r="E94" i="71"/>
  <c r="AA91" i="71"/>
  <c r="AA94" i="71" s="1"/>
  <c r="Z91" i="71"/>
  <c r="Z94" i="71" s="1"/>
  <c r="Z96" i="71" s="1"/>
  <c r="Y91" i="71"/>
  <c r="Y94" i="71" s="1"/>
  <c r="Y96" i="71" s="1"/>
  <c r="X91" i="71"/>
  <c r="X94" i="71" s="1"/>
  <c r="X96" i="71" s="1"/>
  <c r="W91" i="71"/>
  <c r="W94" i="71" s="1"/>
  <c r="W96" i="71" s="1"/>
  <c r="V91" i="71"/>
  <c r="V94" i="71" s="1"/>
  <c r="U91" i="71"/>
  <c r="U94" i="71" s="1"/>
  <c r="U96" i="71" s="1"/>
  <c r="T91" i="71"/>
  <c r="S91" i="71"/>
  <c r="S94" i="71" s="1"/>
  <c r="R91" i="71"/>
  <c r="Q91" i="71"/>
  <c r="Q94" i="71" s="1"/>
  <c r="Q96" i="71" s="1"/>
  <c r="P91" i="71"/>
  <c r="P94" i="71" s="1"/>
  <c r="P96" i="71" s="1"/>
  <c r="O91" i="71"/>
  <c r="N91" i="71"/>
  <c r="M91" i="71"/>
  <c r="M94" i="71" s="1"/>
  <c r="M96" i="71" s="1"/>
  <c r="L91" i="71"/>
  <c r="L94" i="71" s="1"/>
  <c r="L96" i="71" s="1"/>
  <c r="J91" i="71"/>
  <c r="I91" i="71"/>
  <c r="I94" i="71" s="1"/>
  <c r="I96" i="71" s="1"/>
  <c r="H91" i="71"/>
  <c r="H94" i="71" s="1"/>
  <c r="H96" i="71" s="1"/>
  <c r="G91" i="71"/>
  <c r="G94" i="71" s="1"/>
  <c r="G96" i="71" s="1"/>
  <c r="F91" i="71"/>
  <c r="E91" i="71"/>
  <c r="Y79" i="71"/>
  <c r="Y81" i="71" s="1"/>
  <c r="X79" i="71"/>
  <c r="X81" i="71" s="1"/>
  <c r="U79" i="71"/>
  <c r="U81" i="71" s="1"/>
  <c r="T79" i="71"/>
  <c r="T81" i="71" s="1"/>
  <c r="Q79" i="71"/>
  <c r="Q81" i="71" s="1"/>
  <c r="P79" i="71"/>
  <c r="P81" i="71" s="1"/>
  <c r="M79" i="71"/>
  <c r="M81" i="71" s="1"/>
  <c r="L79" i="71"/>
  <c r="L81" i="71" s="1"/>
  <c r="AA76" i="71"/>
  <c r="AA79" i="71" s="1"/>
  <c r="AA81" i="71" s="1"/>
  <c r="Z76" i="71"/>
  <c r="Z79" i="71" s="1"/>
  <c r="Z81" i="71" s="1"/>
  <c r="Y76" i="71"/>
  <c r="X76" i="71"/>
  <c r="W76" i="71"/>
  <c r="W79" i="71" s="1"/>
  <c r="W81" i="71" s="1"/>
  <c r="V76" i="71"/>
  <c r="V79" i="71" s="1"/>
  <c r="V81" i="71" s="1"/>
  <c r="U76" i="71"/>
  <c r="T76" i="71"/>
  <c r="S76" i="71"/>
  <c r="S79" i="71" s="1"/>
  <c r="S81" i="71" s="1"/>
  <c r="R76" i="71"/>
  <c r="R79" i="71" s="1"/>
  <c r="R81" i="71" s="1"/>
  <c r="Q76" i="71"/>
  <c r="P76" i="71"/>
  <c r="O76" i="71"/>
  <c r="O79" i="71" s="1"/>
  <c r="O81" i="71" s="1"/>
  <c r="N76" i="71"/>
  <c r="N79" i="71" s="1"/>
  <c r="N81" i="71" s="1"/>
  <c r="M76" i="71"/>
  <c r="L76" i="71"/>
  <c r="J76" i="71"/>
  <c r="J79" i="71" s="1"/>
  <c r="J81" i="71" s="1"/>
  <c r="I76" i="71"/>
  <c r="I79" i="71" s="1"/>
  <c r="I81" i="71" s="1"/>
  <c r="H76" i="71"/>
  <c r="H79" i="71" s="1"/>
  <c r="H81" i="71" s="1"/>
  <c r="G76" i="71"/>
  <c r="G79" i="71" s="1"/>
  <c r="G81" i="71" s="1"/>
  <c r="F76" i="71"/>
  <c r="F79" i="71" s="1"/>
  <c r="F81" i="71" s="1"/>
  <c r="E76" i="71"/>
  <c r="E79" i="71" s="1"/>
  <c r="E81" i="71" s="1"/>
  <c r="AA63" i="71"/>
  <c r="AA65" i="71" s="1"/>
  <c r="Z63" i="71"/>
  <c r="Z65" i="71" s="1"/>
  <c r="W63" i="71"/>
  <c r="W65" i="71" s="1"/>
  <c r="V63" i="71"/>
  <c r="V65" i="71" s="1"/>
  <c r="S63" i="71"/>
  <c r="S65" i="71" s="1"/>
  <c r="R63" i="71"/>
  <c r="R65" i="71" s="1"/>
  <c r="O63" i="71"/>
  <c r="O65" i="71" s="1"/>
  <c r="N63" i="71"/>
  <c r="N65" i="71" s="1"/>
  <c r="J63" i="71"/>
  <c r="J65" i="71" s="1"/>
  <c r="F63" i="71"/>
  <c r="F65" i="71" s="1"/>
  <c r="E63" i="71"/>
  <c r="E65" i="71" s="1"/>
  <c r="AA60" i="71"/>
  <c r="Z60" i="71"/>
  <c r="Y60" i="71"/>
  <c r="Y63" i="71" s="1"/>
  <c r="Y65" i="71" s="1"/>
  <c r="X60" i="71"/>
  <c r="X63" i="71" s="1"/>
  <c r="X65" i="71" s="1"/>
  <c r="W60" i="71"/>
  <c r="V60" i="71"/>
  <c r="U60" i="71"/>
  <c r="U63" i="71" s="1"/>
  <c r="U65" i="71" s="1"/>
  <c r="T60" i="71"/>
  <c r="T63" i="71" s="1"/>
  <c r="T65" i="71" s="1"/>
  <c r="S60" i="71"/>
  <c r="R60" i="71"/>
  <c r="Q60" i="71"/>
  <c r="Q63" i="71" s="1"/>
  <c r="Q65" i="71" s="1"/>
  <c r="P60" i="71"/>
  <c r="P63" i="71" s="1"/>
  <c r="P65" i="71" s="1"/>
  <c r="O60" i="71"/>
  <c r="N60" i="71"/>
  <c r="M60" i="71"/>
  <c r="M63" i="71" s="1"/>
  <c r="M65" i="71" s="1"/>
  <c r="L60" i="71"/>
  <c r="L63" i="71" s="1"/>
  <c r="L65" i="71" s="1"/>
  <c r="J60" i="71"/>
  <c r="I60" i="71"/>
  <c r="I63" i="71" s="1"/>
  <c r="I65" i="71" s="1"/>
  <c r="H60" i="71"/>
  <c r="H63" i="71" s="1"/>
  <c r="H65" i="71" s="1"/>
  <c r="G60" i="71"/>
  <c r="G63" i="71" s="1"/>
  <c r="G65" i="71" s="1"/>
  <c r="F60" i="71"/>
  <c r="E60" i="71"/>
  <c r="Y52" i="71"/>
  <c r="Y54" i="71" s="1"/>
  <c r="X52" i="71"/>
  <c r="X54" i="71" s="1"/>
  <c r="U52" i="71"/>
  <c r="U54" i="71" s="1"/>
  <c r="T52" i="71"/>
  <c r="T54" i="71" s="1"/>
  <c r="Q52" i="71"/>
  <c r="Q54" i="71" s="1"/>
  <c r="P52" i="71"/>
  <c r="P54" i="71" s="1"/>
  <c r="M52" i="71"/>
  <c r="M54" i="71" s="1"/>
  <c r="L52" i="71"/>
  <c r="L54" i="71" s="1"/>
  <c r="AA49" i="71"/>
  <c r="AA52" i="71" s="1"/>
  <c r="AA54" i="71" s="1"/>
  <c r="Z49" i="71"/>
  <c r="Z52" i="71" s="1"/>
  <c r="Z54" i="71" s="1"/>
  <c r="Y49" i="71"/>
  <c r="X49" i="71"/>
  <c r="W49" i="71"/>
  <c r="W52" i="71" s="1"/>
  <c r="W54" i="71" s="1"/>
  <c r="V49" i="71"/>
  <c r="V52" i="71" s="1"/>
  <c r="V54" i="71" s="1"/>
  <c r="U49" i="71"/>
  <c r="T49" i="71"/>
  <c r="S49" i="71"/>
  <c r="S52" i="71" s="1"/>
  <c r="S54" i="71" s="1"/>
  <c r="R49" i="71"/>
  <c r="R52" i="71" s="1"/>
  <c r="R54" i="71" s="1"/>
  <c r="Q49" i="71"/>
  <c r="P49" i="71"/>
  <c r="O49" i="71"/>
  <c r="O52" i="71" s="1"/>
  <c r="O54" i="71" s="1"/>
  <c r="N49" i="71"/>
  <c r="N52" i="71" s="1"/>
  <c r="N54" i="71" s="1"/>
  <c r="M49" i="71"/>
  <c r="L49" i="71"/>
  <c r="J49" i="71"/>
  <c r="J52" i="71" s="1"/>
  <c r="J54" i="71" s="1"/>
  <c r="I49" i="71"/>
  <c r="I52" i="71" s="1"/>
  <c r="I54" i="71" s="1"/>
  <c r="H49" i="71"/>
  <c r="H52" i="71" s="1"/>
  <c r="H54" i="71" s="1"/>
  <c r="G49" i="71"/>
  <c r="G52" i="71" s="1"/>
  <c r="G54" i="71" s="1"/>
  <c r="F49" i="71"/>
  <c r="F52" i="71" s="1"/>
  <c r="F54" i="71" s="1"/>
  <c r="E49" i="71"/>
  <c r="E52" i="71" s="1"/>
  <c r="E54" i="71" s="1"/>
  <c r="AA37" i="71"/>
  <c r="AA39" i="71" s="1"/>
  <c r="Z37" i="71"/>
  <c r="Z39" i="71" s="1"/>
  <c r="W37" i="71"/>
  <c r="W39" i="71" s="1"/>
  <c r="V37" i="71"/>
  <c r="V39" i="71" s="1"/>
  <c r="S37" i="71"/>
  <c r="S39" i="71" s="1"/>
  <c r="R37" i="71"/>
  <c r="R39" i="71" s="1"/>
  <c r="O37" i="71"/>
  <c r="O39" i="71" s="1"/>
  <c r="N37" i="71"/>
  <c r="N39" i="71" s="1"/>
  <c r="J37" i="71"/>
  <c r="J39" i="71" s="1"/>
  <c r="F37" i="71"/>
  <c r="F39" i="71" s="1"/>
  <c r="E37" i="71"/>
  <c r="E39" i="71" s="1"/>
  <c r="AA34" i="71"/>
  <c r="Z34" i="71"/>
  <c r="Y34" i="71"/>
  <c r="Y37" i="71" s="1"/>
  <c r="Y39" i="71" s="1"/>
  <c r="X34" i="71"/>
  <c r="X37" i="71" s="1"/>
  <c r="X39" i="71" s="1"/>
  <c r="W34" i="71"/>
  <c r="V34" i="71"/>
  <c r="U34" i="71"/>
  <c r="U37" i="71" s="1"/>
  <c r="U39" i="71" s="1"/>
  <c r="T34" i="71"/>
  <c r="T37" i="71" s="1"/>
  <c r="T39" i="71" s="1"/>
  <c r="S34" i="71"/>
  <c r="R34" i="71"/>
  <c r="Q34" i="71"/>
  <c r="Q37" i="71" s="1"/>
  <c r="Q39" i="71" s="1"/>
  <c r="P34" i="71"/>
  <c r="P37" i="71" s="1"/>
  <c r="P39" i="71" s="1"/>
  <c r="O34" i="71"/>
  <c r="N34" i="71"/>
  <c r="M34" i="71"/>
  <c r="M37" i="71" s="1"/>
  <c r="M39" i="71" s="1"/>
  <c r="L34" i="71"/>
  <c r="L37" i="71" s="1"/>
  <c r="L39" i="71" s="1"/>
  <c r="J34" i="71"/>
  <c r="I34" i="71"/>
  <c r="I37" i="71" s="1"/>
  <c r="I39" i="71" s="1"/>
  <c r="H34" i="71"/>
  <c r="H37" i="71" s="1"/>
  <c r="H39" i="71" s="1"/>
  <c r="G34" i="71"/>
  <c r="G37" i="71" s="1"/>
  <c r="G39" i="71" s="1"/>
  <c r="F34" i="71"/>
  <c r="E34" i="71"/>
  <c r="Y26" i="71"/>
  <c r="Y28" i="71" s="1"/>
  <c r="X26" i="71"/>
  <c r="X28" i="71" s="1"/>
  <c r="U26" i="71"/>
  <c r="U28" i="71" s="1"/>
  <c r="T26" i="71"/>
  <c r="T28" i="71" s="1"/>
  <c r="Q26" i="71"/>
  <c r="Q28" i="71" s="1"/>
  <c r="P26" i="71"/>
  <c r="P28" i="71" s="1"/>
  <c r="M26" i="71"/>
  <c r="M28" i="71" s="1"/>
  <c r="L26" i="71"/>
  <c r="L28" i="71" s="1"/>
  <c r="AA23" i="71"/>
  <c r="AA26" i="71" s="1"/>
  <c r="AA28" i="71" s="1"/>
  <c r="Z23" i="71"/>
  <c r="Z26" i="71" s="1"/>
  <c r="Z28" i="71" s="1"/>
  <c r="Y23" i="71"/>
  <c r="X23" i="71"/>
  <c r="W23" i="71"/>
  <c r="W26" i="71" s="1"/>
  <c r="W28" i="71" s="1"/>
  <c r="V23" i="71"/>
  <c r="V26" i="71" s="1"/>
  <c r="V28" i="71" s="1"/>
  <c r="U23" i="71"/>
  <c r="T23" i="71"/>
  <c r="S23" i="71"/>
  <c r="S26" i="71" s="1"/>
  <c r="S28" i="71" s="1"/>
  <c r="R23" i="71"/>
  <c r="R26" i="71" s="1"/>
  <c r="R28" i="71" s="1"/>
  <c r="Q23" i="71"/>
  <c r="P23" i="71"/>
  <c r="O23" i="71"/>
  <c r="O26" i="71" s="1"/>
  <c r="O28" i="71" s="1"/>
  <c r="N23" i="71"/>
  <c r="N26" i="71" s="1"/>
  <c r="N28" i="71" s="1"/>
  <c r="M23" i="71"/>
  <c r="L23" i="71"/>
  <c r="J23" i="71"/>
  <c r="J26" i="71" s="1"/>
  <c r="J28" i="71" s="1"/>
  <c r="I23" i="71"/>
  <c r="I26" i="71" s="1"/>
  <c r="I28" i="71" s="1"/>
  <c r="H23" i="71"/>
  <c r="H26" i="71" s="1"/>
  <c r="H28" i="71" s="1"/>
  <c r="G23" i="71"/>
  <c r="G26" i="71" s="1"/>
  <c r="G28" i="71" s="1"/>
  <c r="F23" i="71"/>
  <c r="F26" i="71" s="1"/>
  <c r="F28" i="71" s="1"/>
  <c r="E23" i="71"/>
  <c r="E26" i="71" s="1"/>
  <c r="E28" i="71" s="1"/>
  <c r="Y13" i="71"/>
  <c r="X13" i="71"/>
  <c r="U13" i="71"/>
  <c r="T13" i="71"/>
  <c r="Q13" i="71"/>
  <c r="P13" i="71"/>
  <c r="M13" i="71"/>
  <c r="L13" i="71"/>
  <c r="AA8" i="71"/>
  <c r="AA11" i="71" s="1"/>
  <c r="AA13" i="71" s="1"/>
  <c r="Z8" i="71"/>
  <c r="Z11" i="71" s="1"/>
  <c r="Z13" i="71" s="1"/>
  <c r="Y8" i="71"/>
  <c r="Y11" i="71" s="1"/>
  <c r="X8" i="71"/>
  <c r="X11" i="71" s="1"/>
  <c r="W8" i="71"/>
  <c r="W11" i="71" s="1"/>
  <c r="W13" i="71" s="1"/>
  <c r="V8" i="71"/>
  <c r="V11" i="71" s="1"/>
  <c r="V13" i="71" s="1"/>
  <c r="U8" i="71"/>
  <c r="U11" i="71" s="1"/>
  <c r="T8" i="71"/>
  <c r="T11" i="71" s="1"/>
  <c r="S8" i="71"/>
  <c r="S11" i="71" s="1"/>
  <c r="S13" i="71" s="1"/>
  <c r="R8" i="71"/>
  <c r="R11" i="71" s="1"/>
  <c r="R13" i="71" s="1"/>
  <c r="Q8" i="71"/>
  <c r="Q11" i="71" s="1"/>
  <c r="P8" i="71"/>
  <c r="P11" i="71" s="1"/>
  <c r="O8" i="71"/>
  <c r="O11" i="71" s="1"/>
  <c r="O13" i="71" s="1"/>
  <c r="N8" i="71"/>
  <c r="N11" i="71" s="1"/>
  <c r="N13" i="71" s="1"/>
  <c r="M8" i="71"/>
  <c r="M11" i="71" s="1"/>
  <c r="L8" i="71"/>
  <c r="L11" i="71" s="1"/>
  <c r="J8" i="71"/>
  <c r="J11" i="71" s="1"/>
  <c r="J13" i="71" s="1"/>
  <c r="I8" i="71"/>
  <c r="I11" i="71" s="1"/>
  <c r="I13" i="71" s="1"/>
  <c r="H8" i="71"/>
  <c r="H11" i="71" s="1"/>
  <c r="H13" i="71" s="1"/>
  <c r="G8" i="71"/>
  <c r="G11" i="71" s="1"/>
  <c r="G13" i="71" s="1"/>
  <c r="F8" i="71"/>
  <c r="F11" i="71" s="1"/>
  <c r="F13" i="71" s="1"/>
  <c r="E8" i="71"/>
  <c r="E11" i="71" s="1"/>
  <c r="E13" i="71" s="1"/>
  <c r="I93" i="58"/>
  <c r="I96" i="58" s="1"/>
  <c r="J91" i="58"/>
  <c r="I91" i="58"/>
  <c r="G91" i="58"/>
  <c r="F91" i="58"/>
  <c r="E91" i="58"/>
  <c r="J81" i="58"/>
  <c r="I81" i="58"/>
  <c r="G81" i="58"/>
  <c r="F81" i="58"/>
  <c r="E81" i="58"/>
  <c r="J74" i="58"/>
  <c r="J93" i="58" s="1"/>
  <c r="J96" i="58" s="1"/>
  <c r="I74" i="58"/>
  <c r="G74" i="58"/>
  <c r="F74" i="58"/>
  <c r="F93" i="58" s="1"/>
  <c r="F96" i="58" s="1"/>
  <c r="E74" i="58"/>
  <c r="E93" i="58" s="1"/>
  <c r="E96" i="58" s="1"/>
  <c r="J67" i="58"/>
  <c r="I67" i="58"/>
  <c r="I68" i="58" s="1"/>
  <c r="G67" i="58"/>
  <c r="G68" i="58" s="1"/>
  <c r="F67" i="58"/>
  <c r="E67" i="58"/>
  <c r="E68" i="58" s="1"/>
  <c r="J58" i="58"/>
  <c r="I58" i="58"/>
  <c r="G58" i="58"/>
  <c r="F58" i="58"/>
  <c r="E58" i="58"/>
  <c r="J54" i="58"/>
  <c r="I54" i="58"/>
  <c r="G54" i="58"/>
  <c r="F54" i="58"/>
  <c r="E54" i="58"/>
  <c r="I38" i="58"/>
  <c r="G38" i="58"/>
  <c r="J35" i="58"/>
  <c r="J38" i="58" s="1"/>
  <c r="I35" i="58"/>
  <c r="G35" i="58"/>
  <c r="F35" i="58"/>
  <c r="F38" i="58" s="1"/>
  <c r="E35" i="58"/>
  <c r="E38" i="58" s="1"/>
  <c r="AA13" i="58"/>
  <c r="AA15" i="58" s="1"/>
  <c r="AA17" i="58" s="1"/>
  <c r="AA19" i="58" s="1"/>
  <c r="AA21" i="58" s="1"/>
  <c r="X13" i="58"/>
  <c r="X15" i="58" s="1"/>
  <c r="X17" i="58" s="1"/>
  <c r="X19" i="58" s="1"/>
  <c r="X21" i="58" s="1"/>
  <c r="W13" i="58"/>
  <c r="W15" i="58" s="1"/>
  <c r="W17" i="58" s="1"/>
  <c r="W19" i="58" s="1"/>
  <c r="W21" i="58" s="1"/>
  <c r="T13" i="58"/>
  <c r="T15" i="58" s="1"/>
  <c r="T17" i="58" s="1"/>
  <c r="T19" i="58" s="1"/>
  <c r="T21" i="58" s="1"/>
  <c r="S13" i="58"/>
  <c r="S15" i="58" s="1"/>
  <c r="S17" i="58" s="1"/>
  <c r="S19" i="58" s="1"/>
  <c r="S21" i="58" s="1"/>
  <c r="P13" i="58"/>
  <c r="P15" i="58" s="1"/>
  <c r="P17" i="58" s="1"/>
  <c r="P19" i="58" s="1"/>
  <c r="P21" i="58" s="1"/>
  <c r="O13" i="58"/>
  <c r="O15" i="58" s="1"/>
  <c r="O17" i="58" s="1"/>
  <c r="O19" i="58" s="1"/>
  <c r="O21" i="58" s="1"/>
  <c r="L13" i="58"/>
  <c r="L15" i="58" s="1"/>
  <c r="L17" i="58" s="1"/>
  <c r="L19" i="58" s="1"/>
  <c r="L21" i="58" s="1"/>
  <c r="G13" i="58"/>
  <c r="G15" i="58" s="1"/>
  <c r="G17" i="58" s="1"/>
  <c r="G19" i="58" s="1"/>
  <c r="G21" i="58" s="1"/>
  <c r="AA10" i="58"/>
  <c r="Z10" i="58"/>
  <c r="Z13" i="58" s="1"/>
  <c r="Z15" i="58" s="1"/>
  <c r="Z17" i="58" s="1"/>
  <c r="Z19" i="58" s="1"/>
  <c r="Z21" i="58" s="1"/>
  <c r="Y10" i="58"/>
  <c r="Y13" i="58" s="1"/>
  <c r="Y15" i="58" s="1"/>
  <c r="Y17" i="58" s="1"/>
  <c r="Y19" i="58" s="1"/>
  <c r="Y21" i="58" s="1"/>
  <c r="X10" i="58"/>
  <c r="W10" i="58"/>
  <c r="V10" i="58"/>
  <c r="V13" i="58" s="1"/>
  <c r="V15" i="58" s="1"/>
  <c r="V17" i="58" s="1"/>
  <c r="V19" i="58" s="1"/>
  <c r="V21" i="58" s="1"/>
  <c r="U10" i="58"/>
  <c r="U13" i="58" s="1"/>
  <c r="U15" i="58" s="1"/>
  <c r="U17" i="58" s="1"/>
  <c r="U19" i="58" s="1"/>
  <c r="U21" i="58" s="1"/>
  <c r="T10" i="58"/>
  <c r="S10" i="58"/>
  <c r="R10" i="58"/>
  <c r="R13" i="58" s="1"/>
  <c r="R15" i="58" s="1"/>
  <c r="R17" i="58" s="1"/>
  <c r="R19" i="58" s="1"/>
  <c r="R21" i="58" s="1"/>
  <c r="Q10" i="58"/>
  <c r="Q13" i="58" s="1"/>
  <c r="Q15" i="58" s="1"/>
  <c r="Q17" i="58" s="1"/>
  <c r="Q19" i="58" s="1"/>
  <c r="Q21" i="58" s="1"/>
  <c r="P10" i="58"/>
  <c r="O10" i="58"/>
  <c r="N10" i="58"/>
  <c r="N13" i="58" s="1"/>
  <c r="N15" i="58" s="1"/>
  <c r="N17" i="58" s="1"/>
  <c r="N19" i="58" s="1"/>
  <c r="N21" i="58" s="1"/>
  <c r="M10" i="58"/>
  <c r="M13" i="58" s="1"/>
  <c r="M15" i="58" s="1"/>
  <c r="M17" i="58" s="1"/>
  <c r="M19" i="58" s="1"/>
  <c r="M21" i="58" s="1"/>
  <c r="L10" i="58"/>
  <c r="J10" i="58"/>
  <c r="J13" i="58" s="1"/>
  <c r="J15" i="58" s="1"/>
  <c r="J17" i="58" s="1"/>
  <c r="J19" i="58" s="1"/>
  <c r="J21" i="58" s="1"/>
  <c r="I10" i="58"/>
  <c r="I13" i="58" s="1"/>
  <c r="I15" i="58" s="1"/>
  <c r="I17" i="58" s="1"/>
  <c r="I19" i="58" s="1"/>
  <c r="I21" i="58" s="1"/>
  <c r="H10" i="58"/>
  <c r="H13" i="58" s="1"/>
  <c r="H15" i="58" s="1"/>
  <c r="H17" i="58" s="1"/>
  <c r="H19" i="58" s="1"/>
  <c r="H21" i="58" s="1"/>
  <c r="G10" i="58"/>
  <c r="F10" i="58"/>
  <c r="F13" i="58" s="1"/>
  <c r="F15" i="58" s="1"/>
  <c r="F17" i="58" s="1"/>
  <c r="F19" i="58" s="1"/>
  <c r="F21" i="58" s="1"/>
  <c r="E10" i="58"/>
  <c r="E13" i="58" s="1"/>
  <c r="E15" i="58" s="1"/>
  <c r="E17" i="58" s="1"/>
  <c r="E19" i="58" s="1"/>
  <c r="E21" i="58" s="1"/>
  <c r="G93" i="58" l="1"/>
  <c r="G96" i="58" s="1"/>
  <c r="J68" i="58"/>
  <c r="F68" i="58"/>
</calcChain>
</file>

<file path=xl/sharedStrings.xml><?xml version="1.0" encoding="utf-8"?>
<sst xmlns="http://schemas.openxmlformats.org/spreadsheetml/2006/main" count="1160" uniqueCount="443">
  <si>
    <t>Revenues</t>
  </si>
  <si>
    <t>Netherlands</t>
  </si>
  <si>
    <t>Storage capacity end of period (in million cbm)</t>
  </si>
  <si>
    <t>India</t>
  </si>
  <si>
    <t>Indonesia</t>
  </si>
  <si>
    <t>Korea</t>
  </si>
  <si>
    <t>Malaysia</t>
  </si>
  <si>
    <t>Singapore</t>
  </si>
  <si>
    <t>Thailand</t>
  </si>
  <si>
    <t>Vietnam</t>
  </si>
  <si>
    <t>Australia</t>
  </si>
  <si>
    <t>Belgium</t>
  </si>
  <si>
    <t>Estonia</t>
  </si>
  <si>
    <t>Germany</t>
  </si>
  <si>
    <t>Spain</t>
  </si>
  <si>
    <t>Brazil</t>
  </si>
  <si>
    <t>Colombia</t>
  </si>
  <si>
    <t>Mexico</t>
  </si>
  <si>
    <t>Venezuela</t>
  </si>
  <si>
    <t>SabTank (Al Jubail)</t>
  </si>
  <si>
    <t>Pakistan</t>
  </si>
  <si>
    <t>Canada</t>
  </si>
  <si>
    <t>USA</t>
  </si>
  <si>
    <t>Americas</t>
  </si>
  <si>
    <t>Index of sheets</t>
  </si>
  <si>
    <t>Contacts</t>
  </si>
  <si>
    <t>Definitions</t>
  </si>
  <si>
    <t>Type</t>
  </si>
  <si>
    <t>China</t>
  </si>
  <si>
    <t>LNG</t>
  </si>
  <si>
    <t>Disclaimer and forward looking statements</t>
  </si>
  <si>
    <t>Occupancy rate subsidiaries</t>
  </si>
  <si>
    <t>Net finance costs</t>
  </si>
  <si>
    <t>Income tax</t>
  </si>
  <si>
    <t>Net profit</t>
  </si>
  <si>
    <t>Non-controlling interests</t>
  </si>
  <si>
    <t>Depreciation and amortization</t>
  </si>
  <si>
    <t>Cash flows from operating activities (gross)</t>
  </si>
  <si>
    <t xml:space="preserve">1 Storage capacity is defined as the total available storage capacity (jointly) operated by Vopak at the end of the reporting period, being storage capacity for subsidiaries, </t>
  </si>
  <si>
    <t>Vopak Terminal Savannah</t>
  </si>
  <si>
    <t>Vopak Terminal Los Angeles</t>
  </si>
  <si>
    <t>Vopak Terminal Long Beach</t>
  </si>
  <si>
    <t>Vopak Terminals of Canada - Hamilton</t>
  </si>
  <si>
    <t>Vopak Terminal Durban</t>
  </si>
  <si>
    <t>South Africa</t>
  </si>
  <si>
    <t>Vopak Horizon Fujairah</t>
  </si>
  <si>
    <t>United Arab Emirates</t>
  </si>
  <si>
    <t>Engro Vopak Terminal</t>
  </si>
  <si>
    <t>Sabtank (Yanbu)</t>
  </si>
  <si>
    <t>Kingdom of Saudi Arabia</t>
  </si>
  <si>
    <t>Vopak Mexico - Veracruz Terminal</t>
  </si>
  <si>
    <t>Vopak Mexico - Coatzacoalcos Terminal</t>
  </si>
  <si>
    <t>Vopak Mexico - Altamira Terminal</t>
  </si>
  <si>
    <t>Vopak Colombia - Cartagena Terminal</t>
  </si>
  <si>
    <t>Vopak Colombia - Barranquilla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</si>
  <si>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</si>
  <si>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</si>
  <si>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</si>
  <si>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</si>
  <si>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</si>
  <si>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</si>
  <si>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</si>
  <si>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</si>
  <si>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</si>
  <si>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</si>
  <si>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Algeciras</t>
  </si>
  <si>
    <t>Vopak Terminal Linkeroever</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</si>
  <si>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</si>
  <si>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</si>
  <si>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</si>
  <si>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</si>
  <si>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</si>
  <si>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</si>
  <si>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</si>
  <si>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</si>
  <si>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</si>
  <si>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</si>
  <si>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</si>
  <si>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</si>
  <si>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Shandong Lanshan</t>
  </si>
  <si>
    <t>Vopak Shanghai - Caojing Terminal</t>
  </si>
  <si>
    <t>Kertih Terminals</t>
  </si>
  <si>
    <t>Vopak Terminal Merak</t>
  </si>
  <si>
    <t>Vopak Terminal Jakarta</t>
  </si>
  <si>
    <t>Vopak Terminal Kandla</t>
  </si>
  <si>
    <t>Current assets</t>
  </si>
  <si>
    <t>Total assets</t>
  </si>
  <si>
    <t>Non-current liabilities</t>
  </si>
  <si>
    <t>Current liabilities</t>
  </si>
  <si>
    <t>Total liabilities</t>
  </si>
  <si>
    <t>Equity attributable to owners of parent</t>
  </si>
  <si>
    <t>Total equity</t>
  </si>
  <si>
    <t>Capital and financing (in EUR millions)</t>
  </si>
  <si>
    <t>Net interest-bearing debt</t>
  </si>
  <si>
    <t>Key figures per ordinary share (in EUR)</t>
  </si>
  <si>
    <t>Other operating income</t>
  </si>
  <si>
    <t>Total operating income</t>
  </si>
  <si>
    <t>Profit before income tax</t>
  </si>
  <si>
    <t>Intangible assets</t>
  </si>
  <si>
    <t>Other non-current assets</t>
  </si>
  <si>
    <t>Trade and other receivables</t>
  </si>
  <si>
    <t>Cash and cash equivalents</t>
  </si>
  <si>
    <t>Pensions and other employee benefits</t>
  </si>
  <si>
    <t>Other non-current liabilities</t>
  </si>
  <si>
    <t>Bank overdrafts and short-term borrowings</t>
  </si>
  <si>
    <t>Trade and other payables</t>
  </si>
  <si>
    <t>Total equity and liabilities</t>
  </si>
  <si>
    <t>Purchase treasury shares</t>
  </si>
  <si>
    <t>Cash flows from operating activities (net)</t>
  </si>
  <si>
    <t>Cash flows from investing activities (including derivatives)</t>
  </si>
  <si>
    <t>Finance costs paid</t>
  </si>
  <si>
    <t>Cash flows from financing activities</t>
  </si>
  <si>
    <t>Net cash flows</t>
  </si>
  <si>
    <t>Panama</t>
  </si>
  <si>
    <t>Europe &amp; Africa</t>
  </si>
  <si>
    <t>Asia &amp; Middle East</t>
  </si>
  <si>
    <t>Subsidiary</t>
  </si>
  <si>
    <t>Vopak Terminals of Canada - Montreal East</t>
  </si>
  <si>
    <t>Vopak Terminals of Canada - Quebec City</t>
  </si>
  <si>
    <t>Vopak Terminal Deer Park (Houston)</t>
  </si>
  <si>
    <t>Joint Venture</t>
  </si>
  <si>
    <t>Terminal Bahia Las Minas</t>
  </si>
  <si>
    <t>Operatorship</t>
  </si>
  <si>
    <t>Vopak Venezuela - Puerto Cabello Terminal</t>
  </si>
  <si>
    <t>Pengerang Independent Terminals</t>
  </si>
  <si>
    <t>Associate</t>
  </si>
  <si>
    <t>Vopak Singapore JTC - Jurong Rock Caverns</t>
  </si>
  <si>
    <t>Vopak SDIC Yangpu Terminal (Hainan)</t>
  </si>
  <si>
    <t>Vopak Terminal Haiteng</t>
  </si>
  <si>
    <t>Vopak Terminal Korea</t>
  </si>
  <si>
    <t>The Netherlands</t>
  </si>
  <si>
    <t>Maasvlakte Olie Terminal (Rotterdam)</t>
  </si>
  <si>
    <t>Vopak Terminal Botlek</t>
  </si>
  <si>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</si>
  <si>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</si>
  <si>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</si>
  <si>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</si>
  <si>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</si>
  <si>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</si>
  <si>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</si>
  <si>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Engro Elengy Terminal Pakistan</t>
  </si>
  <si>
    <t>Ridley Island Propane Export Terminal (RIPET)</t>
  </si>
  <si>
    <t>Net profit holders of ordinary shares</t>
  </si>
  <si>
    <t>Result joint ventures and associates</t>
  </si>
  <si>
    <t>Assets held for sale</t>
  </si>
  <si>
    <t>Vopak Terminals of Canada - Montreal West</t>
  </si>
  <si>
    <t>SPEC LNG</t>
  </si>
  <si>
    <t>Total number of employees end of period (in FTE)</t>
  </si>
  <si>
    <t>Interest expenses paid on lease liabilities</t>
  </si>
  <si>
    <t>Operating expenses</t>
  </si>
  <si>
    <t>Proportional occupancy rate</t>
  </si>
  <si>
    <t>EBITDA margin excluding result joint ventures and associates</t>
  </si>
  <si>
    <t>Total number of ordinary shares outstanding</t>
  </si>
  <si>
    <t>- subsidiaries</t>
  </si>
  <si>
    <t>- joint ventures and associates</t>
  </si>
  <si>
    <t>- operatorships</t>
  </si>
  <si>
    <t>Property, plant &amp; equipment - owned assets</t>
  </si>
  <si>
    <t>Property, plant &amp; equipment - right-of-use assets</t>
  </si>
  <si>
    <t>Repayment of lease liabilities</t>
  </si>
  <si>
    <t>Exchange rate differences</t>
  </si>
  <si>
    <t>Basic weighted average number of ordinary shares outstanding</t>
  </si>
  <si>
    <t>Proportional net interest-bearing debt</t>
  </si>
  <si>
    <t>Senior net debt : EBITDA (for covenant)</t>
  </si>
  <si>
    <t>Annual key figures</t>
  </si>
  <si>
    <t>Storage capacity end of period - subsidiaries (in million cbm)</t>
  </si>
  <si>
    <t>Storage capacity end of period - operatorships (in million cbm)</t>
  </si>
  <si>
    <t>Occupancy rate - subsidiaries</t>
  </si>
  <si>
    <t>EBITDA (incl result JV)</t>
  </si>
  <si>
    <t>EBIT (incl result JV)</t>
  </si>
  <si>
    <t>Storage capacity end of period - JVs and associates (in million cbm)</t>
  </si>
  <si>
    <t>Financial assets - Joint ventures and associates</t>
  </si>
  <si>
    <t>Other current assets</t>
  </si>
  <si>
    <t>Other current liabilities</t>
  </si>
  <si>
    <t>Income tax paid &amp; other operating items</t>
  </si>
  <si>
    <t>Investments in growth - subsidiaries</t>
  </si>
  <si>
    <t>Investments in growth - joint ventures and associates</t>
  </si>
  <si>
    <t>Other cash flows from investing activities</t>
  </si>
  <si>
    <t>Investments in sustaining, service improvement and IT - subsidiaries</t>
  </si>
  <si>
    <t>Net change in cash and cash equivalents (incl overdrafts)</t>
  </si>
  <si>
    <t>Net change in interest-bearing loans</t>
  </si>
  <si>
    <t>Net change in short-term financing</t>
  </si>
  <si>
    <t>Shareholder dividend paid</t>
  </si>
  <si>
    <t>Other cash flows from financing activities</t>
  </si>
  <si>
    <t>Non-current Interest-bearing loans</t>
  </si>
  <si>
    <t>Current Interest-bearing loans</t>
  </si>
  <si>
    <t>1Q18</t>
  </si>
  <si>
    <t>2Q18</t>
  </si>
  <si>
    <t>3Q18</t>
  </si>
  <si>
    <t>4Q18</t>
  </si>
  <si>
    <t>1Q19</t>
  </si>
  <si>
    <t>2Q19</t>
  </si>
  <si>
    <t>3Q19</t>
  </si>
  <si>
    <t>4Q19</t>
  </si>
  <si>
    <t>1Q20</t>
  </si>
  <si>
    <t>2Q20</t>
  </si>
  <si>
    <t>Pro forma 
2019</t>
  </si>
  <si>
    <t>Pro forma
1Q19</t>
  </si>
  <si>
    <t>Pro forma
2Q19</t>
  </si>
  <si>
    <t>Pro forma
3Q19</t>
  </si>
  <si>
    <t>Pro forma
4Q19</t>
  </si>
  <si>
    <t>IFRS - Financial Data overview</t>
  </si>
  <si>
    <t>IFRS - Division data overview</t>
  </si>
  <si>
    <t>IFRS - Division Data overview</t>
  </si>
  <si>
    <t>Proportional - Division Data overview</t>
  </si>
  <si>
    <t>Proportional - Financial Data overview</t>
  </si>
  <si>
    <t>Proportional EBITDA</t>
  </si>
  <si>
    <t>Proportional EBIT</t>
  </si>
  <si>
    <t>Non-current assets</t>
  </si>
  <si>
    <t xml:space="preserve">China &amp; North Asia </t>
  </si>
  <si>
    <t xml:space="preserve">Global </t>
  </si>
  <si>
    <t>IFRS consolidated overviews</t>
  </si>
  <si>
    <t>IFRS - Financial data overview</t>
  </si>
  <si>
    <t>Proportional consolidated overviews</t>
  </si>
  <si>
    <t>Proportional - Financial data overview</t>
  </si>
  <si>
    <t>Proportional - Division data overview</t>
  </si>
  <si>
    <t>Terminal &amp; capacity overview</t>
  </si>
  <si>
    <t>Growth projects overview</t>
  </si>
  <si>
    <t>Index page</t>
  </si>
  <si>
    <t>Profit &amp; Loss
IFRS - in EUR millions -excluding exceptional items-</t>
  </si>
  <si>
    <t>Condensed Balance Sheet
IFRS - in EUR millions</t>
  </si>
  <si>
    <t>Condensed cash flow statement 
IFRS - in EUR millions</t>
  </si>
  <si>
    <t>Forex overview</t>
  </si>
  <si>
    <t>EUR / USD (average period rate)</t>
  </si>
  <si>
    <t>EUR / USD (closing period rate)</t>
  </si>
  <si>
    <t>EUR / SGD (average period rate)</t>
  </si>
  <si>
    <t>EUR / SGD (closing period rate)</t>
  </si>
  <si>
    <t>Senior Net Debt : EBITDA (for Covenant)</t>
  </si>
  <si>
    <r>
      <t xml:space="preserve">Vopak storage capacity overview </t>
    </r>
    <r>
      <rPr>
        <b/>
        <sz val="13.5"/>
        <color rgb="FFFFA02F"/>
        <rFont val="Calibri"/>
        <family val="2"/>
      </rPr>
      <t>¹</t>
    </r>
  </si>
  <si>
    <t>Country</t>
  </si>
  <si>
    <t>Terminal</t>
  </si>
  <si>
    <t>Vopak's
ownership</t>
  </si>
  <si>
    <t xml:space="preserve"> Products</t>
  </si>
  <si>
    <t>Capacity 
(cbm)</t>
  </si>
  <si>
    <t>Existing terminals</t>
  </si>
  <si>
    <t>Oil products</t>
  </si>
  <si>
    <t>Chemicals</t>
  </si>
  <si>
    <t>Rotterdam - Botlek</t>
  </si>
  <si>
    <t>Veracruz</t>
  </si>
  <si>
    <t>United States</t>
  </si>
  <si>
    <t>Houston - Deer Park</t>
  </si>
  <si>
    <t>Q2 2021</t>
  </si>
  <si>
    <t>Sydney</t>
  </si>
  <si>
    <t>Q3 2021</t>
  </si>
  <si>
    <t>Antwerp - Linkeroever</t>
  </si>
  <si>
    <t>Altamira</t>
  </si>
  <si>
    <t>Q4 2021</t>
  </si>
  <si>
    <t>Shanghai - Caojing Terminal</t>
  </si>
  <si>
    <t>Industrial Terminal</t>
  </si>
  <si>
    <t>Q2 2022</t>
  </si>
  <si>
    <t>Alemoa</t>
  </si>
  <si>
    <t>Q2 2023</t>
  </si>
  <si>
    <t>New terminals</t>
  </si>
  <si>
    <t>Vopak Moda Houston</t>
  </si>
  <si>
    <t>Chemical gases</t>
  </si>
  <si>
    <t>Qinzhou</t>
  </si>
  <si>
    <t>Corpus Christi</t>
  </si>
  <si>
    <t>Expected
Commissioning</t>
  </si>
  <si>
    <t>3Q20</t>
  </si>
  <si>
    <t>EUR / CNY (average period rate)</t>
  </si>
  <si>
    <t>EUR / CNY (closing period rate)</t>
  </si>
  <si>
    <t>EUR / AUD (average period rate)</t>
  </si>
  <si>
    <t>EUR / AUD (closing period rate)</t>
  </si>
  <si>
    <t>EUR / BRL (average period rate)</t>
  </si>
  <si>
    <t>EUR / BRL (closing period rate)</t>
  </si>
  <si>
    <t>Forex</t>
  </si>
  <si>
    <r>
      <rPr>
        <b/>
        <sz val="8"/>
        <rFont val="Arial"/>
        <family val="2"/>
      </rPr>
      <t>IFRS accounting policies (including joint ventures)</t>
    </r>
    <r>
      <rPr>
        <sz val="8"/>
        <rFont val="Arial"/>
        <family val="2"/>
      </rPr>
      <t xml:space="preserve">
The IFRS consolidated overviews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t>
    </r>
  </si>
  <si>
    <r>
      <rPr>
        <b/>
        <sz val="8"/>
        <rFont val="Arial"/>
        <family val="2"/>
      </rPr>
      <t>Non-IFRS proportional consolidated financial information</t>
    </r>
    <r>
      <rPr>
        <sz val="8"/>
        <rFont val="Arial"/>
        <family val="2"/>
      </rPr>
      <t xml:space="preserve">
Vopak provides Non-IFRS proportionate financial information -excluding exceptional items- to provide additional operational performance insights on a comparable basis for subsidiaries, joint ventures and associates. In these disclosures, the joint ventures and associates and the subsidiaries with non-controlling interests are consolidated based on the economic ownership interests of the Group in these entities. In our Annual Reports, where applicable, we show a reconciliation with our IFRS figures in order to create comparability with the proportionate information. </t>
    </r>
  </si>
  <si>
    <r>
      <rPr>
        <b/>
        <sz val="8"/>
        <rFont val="Arial"/>
        <family val="2"/>
      </rPr>
      <t xml:space="preserve">Occupancy rate
</t>
    </r>
    <r>
      <rPr>
        <sz val="8"/>
        <rFont val="Arial"/>
        <family val="2"/>
      </rPr>
      <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Occupancy rate - subsidiaries only include consolidated subsidiaries in the calculation and exclude the impact of joint ventures, associates and other equity interests. Proportional occupancy rate takes into account the full network and joint ventures, associates, other equity interests and the subsidiaries with non-controlling interests are consolidated based on the economic ownership interests of the Group in these entities.</t>
    </r>
  </si>
  <si>
    <r>
      <rPr>
        <b/>
        <sz val="8"/>
        <rFont val="Arial"/>
        <family val="2"/>
      </rPr>
      <t xml:space="preserve">Storage capacity </t>
    </r>
    <r>
      <rPr>
        <sz val="8"/>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for Vopak), and other (equity) interests, and including currently out of service capacity due to maintenance and inspection programs.</t>
    </r>
  </si>
  <si>
    <t>Vopak Investor Relations - e-mail: investor.relations@vopak.com
Vopak Press - e-mail: global.communication@vopak.com </t>
  </si>
  <si>
    <t>Vopak overview</t>
  </si>
  <si>
    <t>EUR / ZAR (average period rate)</t>
  </si>
  <si>
    <t>EUR / ZAR (closing period rate)</t>
  </si>
  <si>
    <t>4Q20</t>
  </si>
  <si>
    <r>
      <t xml:space="preserve">EBITDA (incl result JV) - </t>
    </r>
    <r>
      <rPr>
        <b/>
        <sz val="10"/>
        <color theme="1"/>
        <rFont val="Arial"/>
        <family val="2"/>
      </rPr>
      <t>including</t>
    </r>
    <r>
      <rPr>
        <sz val="10"/>
        <color theme="1"/>
        <rFont val="Arial"/>
        <family val="2"/>
      </rPr>
      <t xml:space="preserve"> exceptional items</t>
    </r>
  </si>
  <si>
    <r>
      <t xml:space="preserve">EBIT (incl result JV) - </t>
    </r>
    <r>
      <rPr>
        <b/>
        <sz val="10"/>
        <color theme="1"/>
        <rFont val="Arial"/>
        <family val="2"/>
      </rPr>
      <t>including</t>
    </r>
    <r>
      <rPr>
        <sz val="10"/>
        <color theme="1"/>
        <rFont val="Arial"/>
        <family val="2"/>
      </rPr>
      <t xml:space="preserve"> exceptional items</t>
    </r>
  </si>
  <si>
    <r>
      <t xml:space="preserve">Net Profit holders of ordinary shares - </t>
    </r>
    <r>
      <rPr>
        <b/>
        <sz val="10"/>
        <color theme="1"/>
        <rFont val="Arial"/>
        <family val="2"/>
      </rPr>
      <t>including</t>
    </r>
    <r>
      <rPr>
        <sz val="10"/>
        <color theme="1"/>
        <rFont val="Arial"/>
        <family val="2"/>
      </rPr>
      <t xml:space="preserve"> exceptional items</t>
    </r>
  </si>
  <si>
    <t>Divestments and disposals/repayments</t>
  </si>
  <si>
    <t>Net profit owners of parent</t>
  </si>
  <si>
    <t>Vopak 
share</t>
  </si>
  <si>
    <t>-</t>
  </si>
  <si>
    <t>Net change in cash and cash equivalents - due to other</t>
  </si>
  <si>
    <t>Vopak Terminal Tianjin</t>
  </si>
  <si>
    <r>
      <t>16.67%</t>
    </r>
    <r>
      <rPr>
        <vertAlign val="superscript"/>
        <sz val="9"/>
        <rFont val="Arial"/>
        <family val="2"/>
      </rPr>
      <t>1</t>
    </r>
  </si>
  <si>
    <t>Total</t>
  </si>
  <si>
    <t>Americas - subsidiaries</t>
  </si>
  <si>
    <t>Americas - JVs and associates</t>
  </si>
  <si>
    <t>Americas - operatorships</t>
  </si>
  <si>
    <t>End of period storage capacity</t>
  </si>
  <si>
    <t>Asia &amp; Middle East - subsidiaries</t>
  </si>
  <si>
    <t>Asia &amp; Middle East - JVs and associates</t>
  </si>
  <si>
    <t>Asia &amp; Middle East - operatorships</t>
  </si>
  <si>
    <t>China &amp; North Asia  - subsidiaries</t>
  </si>
  <si>
    <t>China &amp; North Asia  - JVs and associates</t>
  </si>
  <si>
    <t>China &amp; North Asia  - operatorships</t>
  </si>
  <si>
    <t>Europe &amp; Africa  - subsidiaries</t>
  </si>
  <si>
    <t>Europe &amp; Africa  - JVs and associates</t>
  </si>
  <si>
    <t>Europe &amp; Africa  - operatorships</t>
  </si>
  <si>
    <t>LNG  - subsidiaries</t>
  </si>
  <si>
    <t>LNG  - JVs and associates</t>
  </si>
  <si>
    <t>LNG - operatorships</t>
  </si>
  <si>
    <t>Total Vopak - operatorships</t>
  </si>
  <si>
    <t>Total Vopak - JVs and associates</t>
  </si>
  <si>
    <t>Total Vopak - subsidiaries</t>
  </si>
  <si>
    <t>Sustainability</t>
  </si>
  <si>
    <t>Sustainalytics</t>
  </si>
  <si>
    <t>ISS</t>
  </si>
  <si>
    <t>Occupational health and safety</t>
  </si>
  <si>
    <t>Process safety</t>
  </si>
  <si>
    <t>Major process incidents</t>
  </si>
  <si>
    <t>Human rights and decent work</t>
  </si>
  <si>
    <t>N.R.</t>
  </si>
  <si>
    <t>Diversity</t>
  </si>
  <si>
    <t>Care for our environment (planet)</t>
  </si>
  <si>
    <t>Air quality: VOC and other air emissions</t>
  </si>
  <si>
    <t>  Societal impact reduction of our VOC emissions </t>
  </si>
  <si>
    <t>Q.R.</t>
  </si>
  <si>
    <t>Water pollution</t>
  </si>
  <si>
    <t>Soil and groundwater pollution</t>
  </si>
  <si>
    <t>  Total number of uncontained reportable spills</t>
  </si>
  <si>
    <t>Business ethics and integrity</t>
  </si>
  <si>
    <t>  Number of fines from permit violations</t>
  </si>
  <si>
    <t>  Total number of breaches of Code of Conduct</t>
  </si>
  <si>
    <t>Innovation</t>
  </si>
  <si>
    <t>GHG emissions</t>
  </si>
  <si>
    <t>  Total GHG emissions - scope 1 &amp; 2 (metric tons)</t>
  </si>
  <si>
    <t>  Total product spilled (uncontained reportable spills in metric tons) </t>
  </si>
  <si>
    <t>  Amount of fines from permit violations (in EUR   thousands) </t>
  </si>
  <si>
    <t>Total number of employees (in headcount)</t>
  </si>
  <si>
    <t>Percentage of women in senior management positions</t>
  </si>
  <si>
    <t>Governance: 2</t>
  </si>
  <si>
    <r>
      <t>n.a.</t>
    </r>
    <r>
      <rPr>
        <vertAlign val="superscript"/>
        <sz val="9"/>
        <rFont val="Arial"/>
        <family val="2"/>
      </rPr>
      <t>4</t>
    </r>
  </si>
  <si>
    <t>Sustainability Data overview</t>
  </si>
  <si>
    <t>Care for societal impact (people)</t>
  </si>
  <si>
    <t>Fatalities - own employees and contractors</t>
  </si>
  <si>
    <r>
      <t>Total Injury Rate (TIR) - own employees and contractors</t>
    </r>
    <r>
      <rPr>
        <sz val="8"/>
        <rFont val="Arial"/>
        <family val="2"/>
      </rPr>
      <t xml:space="preserve">
(per 200,000 hours worked)</t>
    </r>
  </si>
  <si>
    <r>
      <t xml:space="preserve">Process Safety Events Rate (PSER) - own employees and contractors
</t>
    </r>
    <r>
      <rPr>
        <sz val="8"/>
        <rFont val="Arial"/>
        <family val="2"/>
      </rPr>
      <t>(per 200,000 hours worked)</t>
    </r>
  </si>
  <si>
    <t>Percentage of employees with a living wage</t>
  </si>
  <si>
    <t>     - of which direct GHG emissions - scope 1 (metric tons)</t>
  </si>
  <si>
    <t>     - of which Indirect GHG emissions - scope 2 (metric tons)</t>
  </si>
  <si>
    <t>  Total number of uncontained reportable spills </t>
  </si>
  <si>
    <t>  Total product spilled (uncontained reportable spills in metric tons)</t>
  </si>
  <si>
    <t>N.R. - Not reported as topic was not in sustainability reporting scope</t>
  </si>
  <si>
    <t>Q.R. - Only qualitative reporting</t>
  </si>
  <si>
    <t>ESG Benchmark scores</t>
  </si>
  <si>
    <t>MSCI ESG Rating</t>
  </si>
  <si>
    <t>Rating: AAA</t>
  </si>
  <si>
    <t>Scale</t>
  </si>
  <si>
    <t>Date</t>
  </si>
  <si>
    <t>Rating</t>
  </si>
  <si>
    <t>CCC to AAA</t>
  </si>
  <si>
    <t>10-high risk to 1-low risk</t>
  </si>
  <si>
    <t>ROCE - Return on capital employed</t>
  </si>
  <si>
    <t>ROE - Return on equity</t>
  </si>
  <si>
    <t>EPS - Earnings per share -excluding exceptional items-</t>
  </si>
  <si>
    <t>DPS - Dividend per share</t>
  </si>
  <si>
    <r>
      <t xml:space="preserve">Division Americas
</t>
    </r>
    <r>
      <rPr>
        <b/>
        <sz val="10"/>
        <color rgb="FF00A9E0"/>
        <rFont val="Arial"/>
        <family val="2"/>
      </rPr>
      <t>IFRS - in EUR millions -excluding exceptional items-</t>
    </r>
  </si>
  <si>
    <r>
      <t>of which United States</t>
    </r>
    <r>
      <rPr>
        <b/>
        <i/>
        <sz val="10"/>
        <color rgb="FF00A9E0"/>
        <rFont val="Arial"/>
        <family val="2"/>
      </rPr>
      <t xml:space="preserve">
IFRS - in EUR millions -excluding exceptional items-</t>
    </r>
  </si>
  <si>
    <r>
      <t>Division Asia &amp; Middle East</t>
    </r>
    <r>
      <rPr>
        <b/>
        <sz val="10"/>
        <color rgb="FF00A9E0"/>
        <rFont val="Arial"/>
        <family val="2"/>
      </rPr>
      <t xml:space="preserve">
IFRS - in EUR millions -excluding exceptional items-</t>
    </r>
  </si>
  <si>
    <r>
      <t>of which Singapore</t>
    </r>
    <r>
      <rPr>
        <b/>
        <i/>
        <sz val="10"/>
        <color rgb="FF00A9E0"/>
        <rFont val="Arial"/>
        <family val="2"/>
      </rPr>
      <t xml:space="preserve">
IFRS - in EUR millions -excluding exceptional items-</t>
    </r>
  </si>
  <si>
    <r>
      <t>Division China &amp; North Asia</t>
    </r>
    <r>
      <rPr>
        <b/>
        <sz val="10"/>
        <color rgb="FF00A9E0"/>
        <rFont val="Arial"/>
        <family val="2"/>
      </rPr>
      <t xml:space="preserve">
IFRS - in EUR millions -excluding exceptional items-</t>
    </r>
  </si>
  <si>
    <r>
      <t>Division Europe &amp; Africa</t>
    </r>
    <r>
      <rPr>
        <b/>
        <sz val="10"/>
        <color rgb="FF00A9E0"/>
        <rFont val="Arial"/>
        <family val="2"/>
      </rPr>
      <t xml:space="preserve"> 
IFRS - in EUR millions -excluding exceptional items-</t>
    </r>
  </si>
  <si>
    <r>
      <t>of which the Netherlands</t>
    </r>
    <r>
      <rPr>
        <b/>
        <i/>
        <sz val="10"/>
        <color rgb="FF00A9E0"/>
        <rFont val="Arial"/>
        <family val="2"/>
      </rPr>
      <t xml:space="preserve">
IFRS - in EUR millions -excluding exceptional items-</t>
    </r>
  </si>
  <si>
    <r>
      <t>Division LNG</t>
    </r>
    <r>
      <rPr>
        <b/>
        <sz val="10"/>
        <color rgb="FF00A9E0"/>
        <rFont val="Arial"/>
        <family val="2"/>
      </rPr>
      <t xml:space="preserve"> 
IFRS - in EUR millions -excluding exceptional items-</t>
    </r>
  </si>
  <si>
    <r>
      <t>Global, corporate and others</t>
    </r>
    <r>
      <rPr>
        <b/>
        <sz val="10"/>
        <color rgb="FF00A9E0"/>
        <rFont val="Arial"/>
        <family val="2"/>
      </rPr>
      <t xml:space="preserve">
IFRS - in EUR millions -excluding exceptional items-</t>
    </r>
  </si>
  <si>
    <t>Profit &amp; Loss
Proportional - in EUR millions -excluding exceptional items-</t>
  </si>
  <si>
    <t>Condensed Balance Sheet 
Proportional - in EUR millions</t>
  </si>
  <si>
    <r>
      <t>Division Americas</t>
    </r>
    <r>
      <rPr>
        <b/>
        <sz val="10"/>
        <color rgb="FF34A618"/>
        <rFont val="Arial"/>
        <family val="2"/>
      </rPr>
      <t xml:space="preserve">
Proportional - in EUR millions -excluding exceptional items-</t>
    </r>
  </si>
  <si>
    <r>
      <t>of which United States</t>
    </r>
    <r>
      <rPr>
        <b/>
        <i/>
        <sz val="10"/>
        <color rgb="FF34A618"/>
        <rFont val="Arial"/>
        <family val="2"/>
      </rPr>
      <t xml:space="preserve">
Proportional - in EUR millions -excluding exceptional items-</t>
    </r>
  </si>
  <si>
    <r>
      <t>Division Asia &amp; Middle East</t>
    </r>
    <r>
      <rPr>
        <b/>
        <sz val="10"/>
        <color rgb="FF34A618"/>
        <rFont val="Arial"/>
        <family val="2"/>
      </rPr>
      <t xml:space="preserve"> 
Proportional - in EUR millions -excluding exceptional items-</t>
    </r>
  </si>
  <si>
    <r>
      <t xml:space="preserve">of which Singapore </t>
    </r>
    <r>
      <rPr>
        <b/>
        <i/>
        <sz val="10"/>
        <color rgb="FF34A618"/>
        <rFont val="Arial"/>
        <family val="2"/>
      </rPr>
      <t xml:space="preserve">
Proportional - in EUR millions -excluding exceptional items-</t>
    </r>
  </si>
  <si>
    <r>
      <t>Division China &amp; North Asia</t>
    </r>
    <r>
      <rPr>
        <b/>
        <sz val="10"/>
        <color rgb="FF34A618"/>
        <rFont val="Arial"/>
        <family val="2"/>
      </rPr>
      <t xml:space="preserve">
Proportional - in EUR millions -excluding exceptional items-</t>
    </r>
  </si>
  <si>
    <r>
      <t xml:space="preserve">Division Europe &amp; Africa 
</t>
    </r>
    <r>
      <rPr>
        <b/>
        <sz val="10"/>
        <color rgb="FF34A618"/>
        <rFont val="Arial"/>
        <family val="2"/>
      </rPr>
      <t>Proportional - in EUR millions -excluding exceptional items-</t>
    </r>
  </si>
  <si>
    <r>
      <t>of which the Netherlands</t>
    </r>
    <r>
      <rPr>
        <b/>
        <i/>
        <sz val="10"/>
        <color rgb="FF34A618"/>
        <rFont val="Arial"/>
        <family val="2"/>
      </rPr>
      <t xml:space="preserve">
Proportional - in EUR millions -excluding exceptional items-</t>
    </r>
  </si>
  <si>
    <r>
      <t>Division LNG</t>
    </r>
    <r>
      <rPr>
        <b/>
        <sz val="10"/>
        <color rgb="FF34A618"/>
        <rFont val="Arial"/>
        <family val="2"/>
      </rPr>
      <t xml:space="preserve">
Proportional - in EUR millions -excluding exceptional items-</t>
    </r>
  </si>
  <si>
    <r>
      <t>Global, corporate and others</t>
    </r>
    <r>
      <rPr>
        <b/>
        <sz val="10"/>
        <color rgb="FF34A618"/>
        <rFont val="Arial"/>
        <family val="2"/>
      </rPr>
      <t xml:space="preserve">
Proportional - in EUR millions -excluding exceptional items-</t>
    </r>
  </si>
  <si>
    <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t>
  </si>
  <si>
    <t>Portfolio overviews</t>
  </si>
  <si>
    <r>
      <t xml:space="preserve">The </t>
    </r>
    <r>
      <rPr>
        <b/>
        <sz val="10"/>
        <rFont val="Arial"/>
        <family val="2"/>
      </rPr>
      <t>Americas</t>
    </r>
    <r>
      <rPr>
        <sz val="10"/>
        <rFont val="Arial"/>
        <family val="2"/>
      </rPr>
      <t xml:space="preserve"> division has operations in North america (US &amp; Canada) and Latin America (Mexico, Panama, Colombia and Brazil).
The main activities are located on the US gulf coast (including chemical hub location Houston &amp; US chemical industrial terminals) and in Los Angeles on the US West Coast.
Other activites include the oil and chemical import locations in Brazil and Mexico and Canadian oil distribution and gas export joint venture.
In Panama, Vopak operates the independent oil terminal and acts as operator for another part of this terminal.</t>
    </r>
  </si>
  <si>
    <r>
      <t xml:space="preserve">The </t>
    </r>
    <r>
      <rPr>
        <b/>
        <sz val="10"/>
        <rFont val="Arial"/>
        <family val="2"/>
      </rPr>
      <t xml:space="preserve">Asia &amp; Middle East </t>
    </r>
    <r>
      <rPr>
        <sz val="10"/>
        <rFont val="Arial"/>
        <family val="2"/>
      </rPr>
      <t>division has operations in Singapore, various countries in Southeast Asia, Australia and the Middle East.
The main activities are located in Singapore (oil and chemcial capacity) and Malaysia (oil capacity) - combined the hub location Singapore Straits.
Other activites include the Fujairah oil hub location and industrial terminals in Malaysia, Thailand, Pakistan and Saudi Arabia.
Furthermore, Vopak operates Import and distribution terminals for oil and chemicals are in Australia, Indonesia, India.
Vopak acts as operator for some assets in Saudi Arabia and Singapore.</t>
    </r>
  </si>
  <si>
    <r>
      <t>The</t>
    </r>
    <r>
      <rPr>
        <b/>
        <sz val="10"/>
        <rFont val="Arial"/>
        <family val="2"/>
      </rPr>
      <t xml:space="preserve"> LNG</t>
    </r>
    <r>
      <rPr>
        <sz val="10"/>
        <rFont val="Arial"/>
        <family val="2"/>
      </rPr>
      <t xml:space="preserve"> division is the independent global LNG regasification terminal operator.
The main activities are the onshore LNG regassification terminals in Rotterdam, the Netherlands, and Altamira, Mexico. 
Other activities include the FSRU terminals in Pakistan and Colombia.</t>
    </r>
  </si>
  <si>
    <t>Divisional overview</t>
  </si>
  <si>
    <r>
      <t xml:space="preserve">The </t>
    </r>
    <r>
      <rPr>
        <b/>
        <sz val="10"/>
        <rFont val="Arial"/>
        <family val="2"/>
      </rPr>
      <t xml:space="preserve">China &amp; North Asia </t>
    </r>
    <r>
      <rPr>
        <sz val="10"/>
        <rFont val="Arial"/>
        <family val="2"/>
      </rPr>
      <t>division has operations in China, Vietnam and South Korea.
The main activities comprise the (joint venture) chemical industrial terminals located in China near Shanghai, near Zhangzhou (Fujian) and near Tianjin.
Other activites include the chemical distribution terminal in Zhangjiagang (China) and terminals in other Chinese ports, Vietnam and South Korea.</t>
    </r>
  </si>
  <si>
    <r>
      <t xml:space="preserve">The </t>
    </r>
    <r>
      <rPr>
        <b/>
        <sz val="10"/>
        <rFont val="Arial"/>
        <family val="2"/>
      </rPr>
      <t xml:space="preserve">Europa &amp; Africa </t>
    </r>
    <r>
      <rPr>
        <sz val="10"/>
        <rFont val="Arial"/>
        <family val="2"/>
      </rPr>
      <t>division has operations in Northwest Europe and South Africa.
The main activities are located in the Netherlands in the Rotterdam hub (oil and chemical capacity) and in Belgium in Antwerpen the chemicals hub.
Other activities in the Netherlands include terminals in Vlaardingen (vegoils &amp; biofuels) and Vlissingen (gas) and operatorsip of the strategic oil reserve in Eemshaven. 
In South Africa, Vopak operates the oil import terminal in Durban and the inland terminal in Lesedi (connected by pipeline).
Furthermore, Vopak has a chemical joint venture terminal in Spain.</t>
    </r>
  </si>
  <si>
    <r>
      <rPr>
        <b/>
        <sz val="8"/>
        <rFont val="Arial"/>
        <family val="2"/>
      </rPr>
      <t xml:space="preserve">ROCE - Return On Capital Employed (before interest and tax)
</t>
    </r>
    <r>
      <rPr>
        <sz val="8"/>
        <rFont val="Arial"/>
        <family val="2"/>
      </rPr>
      <t xml:space="preserve">ROCE is used by the company to measure the profitability and the efficiency of its operations in relation to the capital that is employed. ROCE is defined as EBIT -excluding exceptional items- as a percentage of the average capital employed. The calculation is based on the accounting requirements of the previous lease accounting standard IAS 17, meaning that the EBIT includes the operating expenses of the former operating leases and that the capital employed excludes right of use assets related to these former operating leases. </t>
    </r>
  </si>
  <si>
    <t>Lease liabilities</t>
  </si>
  <si>
    <t>Vopak Freeport - Texas</t>
  </si>
  <si>
    <t>Joint venture</t>
  </si>
  <si>
    <t>Vopak Plaquemine - Louisiana</t>
  </si>
  <si>
    <t>Vopak St. Charles - Louisiana</t>
  </si>
  <si>
    <t>Vopak Terminal Lesedi</t>
  </si>
  <si>
    <t>Business overview</t>
  </si>
  <si>
    <t>IFRS Financial performance (in EUR millions)</t>
  </si>
  <si>
    <t>Proportional Financial performance (in EUR millions)</t>
  </si>
  <si>
    <t>Proportional revenues</t>
  </si>
  <si>
    <t>Proportional EBITDA - excluding exceptional items</t>
  </si>
  <si>
    <t>Proportional EBIT - excluding exceptional items</t>
  </si>
  <si>
    <t>Net profit holders of ordinary shares - excluding exceptional items</t>
  </si>
  <si>
    <t>EBITDA (incl result JV) - excluding exceptional items</t>
  </si>
  <si>
    <t>EBIT (incl result JV) - excluding exceptional items</t>
  </si>
  <si>
    <t>Cash flow (in EUR millions)</t>
  </si>
  <si>
    <t>NAVPS - Net asset value per share (equity attibutable to shareholders)</t>
  </si>
  <si>
    <t>Free float</t>
  </si>
  <si>
    <t>Highest share price</t>
  </si>
  <si>
    <t>Lowest share price</t>
  </si>
  <si>
    <t>Average closing share price</t>
  </si>
  <si>
    <t>Cash Flows From Operating activities (gross)</t>
  </si>
  <si>
    <t>Tax &amp; other operating items</t>
  </si>
  <si>
    <t>Free Cash Flow before growth</t>
  </si>
  <si>
    <t>Investments in growth</t>
  </si>
  <si>
    <t>Divestments and other cash flow from investing (including derivatives)</t>
  </si>
  <si>
    <t>Free Cash Flow before financing</t>
  </si>
  <si>
    <t>Environmental: 3</t>
  </si>
  <si>
    <t>Social: 3</t>
  </si>
  <si>
    <t>Jan 2021</t>
  </si>
  <si>
    <t>Apr 2020</t>
  </si>
  <si>
    <t>Rating: 19.1</t>
  </si>
  <si>
    <t>Jul 2020</t>
  </si>
  <si>
    <t>50 (high) - 0 (low exposure)</t>
  </si>
  <si>
    <t>Investments in sustaining, service improvement and IT</t>
  </si>
  <si>
    <t>Vlaardingen</t>
  </si>
  <si>
    <t>Renewable feedstocks</t>
  </si>
  <si>
    <t>Q4 2022</t>
  </si>
  <si>
    <r>
      <rPr>
        <b/>
        <sz val="10"/>
        <rFont val="Arial"/>
        <family val="2"/>
      </rPr>
      <t>Performance</t>
    </r>
    <r>
      <rPr>
        <sz val="10"/>
        <rFont val="Arial"/>
        <family val="2"/>
      </rPr>
      <t xml:space="preserve">
● In 2021, EBITDA contributions from 2020 and 2021 growth projects are expected to be at the higher end of the EUR 30 million to EUR 50 million range, 
  subject to market conditions and currency exchange movements.
● Cost management continues and we expect to manage the 2021 cost base including additional cost for new growth projects to be managed 
  below EUR 615 million, subject to currency exchange movements.
● Vopak targets a 10% to 15% Return On Capital Employed (ROCE before interest and tax) for the portfolio
</t>
    </r>
    <r>
      <rPr>
        <b/>
        <sz val="10"/>
        <rFont val="Arial"/>
        <family val="2"/>
      </rPr>
      <t>Investments</t>
    </r>
    <r>
      <rPr>
        <sz val="10"/>
        <rFont val="Arial"/>
        <family val="2"/>
      </rPr>
      <t xml:space="preserve">
●Vopak has the ambition to allocate some EUR 300 million to EUR 350 million to growth investments in 2021 through existing committed projects, 
  new business development and pre-FID feasibility studies in new energies including hydrogen.
●The majority of growth investments will be allocated towards industrial, gas and new energies infrastructures.
●Our positive views on chemicals have not changed. New growth investments in oil infrastructure are expected
  to be reduced and will mostly be targeted towards strengthening our leading hub positions.
● Vopak may invest  EUR 750-850 million in sustaining and service improvement capex in the period 2020-2022, 
   subject to additional discretionary decisions, policy changes and regulatory environment.
● Vopak expects to spend annually EUR 30-50 million in IT capex in the period 2020-2022.
</t>
    </r>
  </si>
  <si>
    <t>Vopak Investor Factbook 2020</t>
  </si>
  <si>
    <r>
      <t xml:space="preserve">Outlook statements
</t>
    </r>
    <r>
      <rPr>
        <b/>
        <sz val="11"/>
        <color rgb="FF00549F"/>
        <rFont val="Arial"/>
        <family val="2"/>
      </rPr>
      <t>At 1Q21 2021</t>
    </r>
  </si>
  <si>
    <t>Q2 2021 - Q3 2021</t>
  </si>
  <si>
    <t>Announced storage capacity developments as per Q1 2021</t>
  </si>
  <si>
    <t>2 In 2007 subsidiary Pakterminal</t>
  </si>
  <si>
    <r>
      <t>n.a.</t>
    </r>
    <r>
      <rPr>
        <vertAlign val="superscript"/>
        <sz val="9"/>
        <rFont val="Arial"/>
        <family val="2"/>
      </rPr>
      <t>5</t>
    </r>
  </si>
  <si>
    <r>
      <t>PT2SB</t>
    </r>
    <r>
      <rPr>
        <vertAlign val="superscript"/>
        <sz val="10"/>
        <rFont val="Arial"/>
        <family val="2"/>
      </rPr>
      <t>7</t>
    </r>
  </si>
  <si>
    <t>Chemtank</t>
  </si>
  <si>
    <t>Vopak Terminal Ningbo</t>
  </si>
  <si>
    <r>
      <t>Vopak Terminal Eemshaven</t>
    </r>
    <r>
      <rPr>
        <vertAlign val="superscript"/>
        <sz val="9"/>
        <rFont val="Arial"/>
        <family val="2"/>
      </rPr>
      <t>6</t>
    </r>
  </si>
  <si>
    <r>
      <t>Vopak E.O.S - Tallinn</t>
    </r>
    <r>
      <rPr>
        <vertAlign val="superscript"/>
        <sz val="10"/>
        <rFont val="Arial"/>
        <family val="2"/>
      </rPr>
      <t>2</t>
    </r>
  </si>
  <si>
    <r>
      <t>n.a.</t>
    </r>
    <r>
      <rPr>
        <vertAlign val="superscript"/>
        <sz val="9"/>
        <rFont val="Calibri"/>
        <family val="2"/>
      </rPr>
      <t>8</t>
    </r>
  </si>
  <si>
    <r>
      <t>n.a.</t>
    </r>
    <r>
      <rPr>
        <vertAlign val="superscript"/>
        <sz val="9"/>
        <rFont val="Calibri"/>
        <family val="2"/>
      </rPr>
      <t>3</t>
    </r>
  </si>
  <si>
    <t xml:space="preserve">3 Only acting as operator; Vopak has a 10% interest in a joint service company. </t>
  </si>
  <si>
    <t>4 Only acting as operator; VopakTerminals Singapore (in which Vopak holds 69.5%) has a 45% interest in the joint service company.</t>
  </si>
  <si>
    <t>5 Only acting as operator</t>
  </si>
  <si>
    <t>6 Before 28 September 2017 shareholding of 50%</t>
  </si>
  <si>
    <t>7 Economic shareholding in PT2SB temporarily increased to 26.5%; legal ownership is 25%</t>
  </si>
  <si>
    <t>8 Deconsolidated per end September 2018 and classified as an investment; Vopak continues to operate the terminal and maintains 100% shareholding. The terminal is reported under 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</si>
</sst>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0;\(#,##0\)"/>
    <numFmt numFmtId="171" formatCode="#,##0;\-#,##0;0"/>
    <numFmt numFmtId="172" formatCode="_-* #,##0;_-* \-\ #,##0;_-* &quot;–&quot;_-"/>
    <numFmt numFmtId="173" formatCode="#,##0.0000"/>
    <numFmt numFmtId="174" formatCode="_-* #,##0.00;_-* \-\ #,##0.00;_-* &quot;–&quot;_-"/>
    <numFmt numFmtId="175" formatCode="_-* #,##0_-;_-* #,##0\-;_-* &quot;-&quot;??_-;_-@_-"/>
    <numFmt numFmtId="176" formatCode="_-* #,##0.000_-;_-* #,##0.000\-;_-* &quot;-&quot;??_-;_-@_-"/>
    <numFmt numFmtId="177" formatCode="#,##0.000"/>
  </numFmts>
  <fonts count="8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8"/>
      <name val="Arial"/>
      <family val="2"/>
    </font>
    <font>
      <sz val="11"/>
      <name val="Arial"/>
      <family val="2"/>
    </font>
    <font>
      <sz val="9"/>
      <name val="Arial"/>
      <family val="2"/>
    </font>
    <font>
      <u/>
      <sz val="10"/>
      <color theme="10"/>
      <name val="Arial"/>
      <family val="2"/>
    </font>
    <font>
      <sz val="10"/>
      <color rgb="FF5A9B28"/>
      <name val="Arial"/>
      <family val="2"/>
    </font>
    <font>
      <b/>
      <sz val="8"/>
      <color theme="0"/>
      <name val="Arial"/>
      <family val="2"/>
    </font>
    <font>
      <sz val="10"/>
      <color theme="1"/>
      <name val="Arial"/>
      <family val="2"/>
    </font>
    <font>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b/>
      <sz val="12"/>
      <color rgb="FF5A9B28"/>
      <name val="Arial"/>
      <family val="2"/>
    </font>
    <font>
      <b/>
      <sz val="13.5"/>
      <color rgb="FF5A9B28"/>
      <name val="Arial"/>
      <family val="2"/>
    </font>
    <font>
      <b/>
      <sz val="12"/>
      <color theme="1"/>
      <name val="Calibri"/>
      <family val="2"/>
      <scheme val="minor"/>
    </font>
    <font>
      <b/>
      <i/>
      <sz val="10"/>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b/>
      <sz val="10"/>
      <color rgb="FFFF0000"/>
      <name val="Arial"/>
      <family val="2"/>
    </font>
    <font>
      <b/>
      <i/>
      <sz val="10"/>
      <color rgb="FFFF0000"/>
      <name val="Arial"/>
      <family val="2"/>
    </font>
    <font>
      <i/>
      <sz val="8"/>
      <name val="Arial"/>
      <family val="2"/>
    </font>
    <font>
      <u/>
      <sz val="10"/>
      <color rgb="FF5A9B28"/>
      <name val="Arial"/>
      <family val="2"/>
    </font>
    <font>
      <sz val="8"/>
      <color rgb="FF5A9B28"/>
      <name val="Arial"/>
      <family val="2"/>
    </font>
    <font>
      <b/>
      <sz val="8"/>
      <name val="Arial"/>
      <family val="2"/>
    </font>
    <font>
      <sz val="10"/>
      <color rgb="FF00549F"/>
      <name val="Arial"/>
      <family val="2"/>
    </font>
    <font>
      <b/>
      <sz val="10"/>
      <color rgb="FF00549F"/>
      <name val="Arial"/>
      <family val="2"/>
    </font>
    <font>
      <b/>
      <sz val="13.5"/>
      <color rgb="FF00549F"/>
      <name val="Arial"/>
      <family val="2"/>
    </font>
    <font>
      <b/>
      <sz val="13.5"/>
      <color rgb="FF00A9E0"/>
      <name val="Arial"/>
      <family val="2"/>
    </font>
    <font>
      <b/>
      <sz val="10"/>
      <color rgb="FF00A9E0"/>
      <name val="Arial"/>
      <family val="2"/>
    </font>
    <font>
      <b/>
      <sz val="8"/>
      <color rgb="FF00A9E0"/>
      <name val="Arial"/>
      <family val="2"/>
    </font>
    <font>
      <sz val="11"/>
      <color rgb="FF9C0006"/>
      <name val="Calibri"/>
      <family val="2"/>
      <scheme val="minor"/>
    </font>
    <font>
      <b/>
      <sz val="13.5"/>
      <color theme="0" tint="-0.34998626667073579"/>
      <name val="Arial"/>
      <family val="2"/>
    </font>
    <font>
      <b/>
      <sz val="10"/>
      <color theme="0" tint="-0.34998626667073579"/>
      <name val="Arial"/>
      <family val="2"/>
    </font>
    <font>
      <b/>
      <sz val="8"/>
      <color theme="0" tint="-0.34998626667073579"/>
      <name val="Arial"/>
      <family val="2"/>
    </font>
    <font>
      <b/>
      <sz val="10"/>
      <color rgb="FF34A618"/>
      <name val="Arial"/>
      <family val="2"/>
    </font>
    <font>
      <b/>
      <i/>
      <sz val="10"/>
      <color rgb="FF00A9E0"/>
      <name val="Arial"/>
      <family val="2"/>
    </font>
    <font>
      <b/>
      <sz val="13.5"/>
      <color rgb="FF34A618"/>
      <name val="Arial"/>
      <family val="2"/>
    </font>
    <font>
      <b/>
      <sz val="8"/>
      <color rgb="FF34A618"/>
      <name val="Arial"/>
      <family val="2"/>
    </font>
    <font>
      <b/>
      <i/>
      <sz val="10"/>
      <color rgb="FF34A618"/>
      <name val="Arial"/>
      <family val="2"/>
    </font>
    <font>
      <b/>
      <sz val="13.5"/>
      <color rgb="FFFFA02F"/>
      <name val="Arial"/>
      <family val="2"/>
    </font>
    <font>
      <b/>
      <sz val="13.5"/>
      <color rgb="FFFFA02F"/>
      <name val="Calibri"/>
      <family val="2"/>
    </font>
    <font>
      <b/>
      <sz val="10"/>
      <color rgb="FFFFA02F"/>
      <name val="Arial"/>
      <family val="2"/>
    </font>
    <font>
      <b/>
      <sz val="8"/>
      <color rgb="FFFFA02F"/>
      <name val="Arial"/>
      <family val="2"/>
    </font>
    <font>
      <b/>
      <sz val="12"/>
      <color rgb="FFFFA02F"/>
      <name val="Arial"/>
      <family val="2"/>
    </font>
    <font>
      <vertAlign val="superscript"/>
      <sz val="10"/>
      <color theme="1"/>
      <name val="Arial"/>
      <family val="2"/>
    </font>
    <font>
      <b/>
      <sz val="18"/>
      <color rgb="FF34A618"/>
      <name val="Arial"/>
      <family val="2"/>
    </font>
    <font>
      <b/>
      <sz val="10"/>
      <color rgb="FF707173"/>
      <name val="Arial"/>
      <family val="2"/>
    </font>
    <font>
      <b/>
      <sz val="10"/>
      <color rgb="FF000000"/>
      <name val="Arial"/>
      <family val="2"/>
    </font>
    <font>
      <b/>
      <u/>
      <sz val="10"/>
      <color rgb="FF00549F"/>
      <name val="Arial"/>
      <family val="2"/>
    </font>
    <font>
      <b/>
      <sz val="9"/>
      <color rgb="FF00549F"/>
      <name val="Arial"/>
      <family val="2"/>
    </font>
    <font>
      <b/>
      <u/>
      <sz val="10"/>
      <color rgb="FF00A9E0"/>
      <name val="Arial"/>
      <family val="2"/>
    </font>
    <font>
      <b/>
      <sz val="9"/>
      <color rgb="FF00A9E0"/>
      <name val="Arial"/>
      <family val="2"/>
    </font>
    <font>
      <b/>
      <u/>
      <sz val="10"/>
      <color rgb="FF34A618"/>
      <name val="Arial"/>
      <family val="2"/>
    </font>
    <font>
      <b/>
      <sz val="9"/>
      <color rgb="FF34A618"/>
      <name val="Arial"/>
      <family val="2"/>
    </font>
    <font>
      <b/>
      <u/>
      <sz val="10"/>
      <color rgb="FFFFA02F"/>
      <name val="Arial"/>
      <family val="2"/>
    </font>
    <font>
      <b/>
      <sz val="9"/>
      <color rgb="FFFFA02F"/>
      <name val="Arial"/>
      <family val="2"/>
    </font>
    <font>
      <b/>
      <u/>
      <sz val="10"/>
      <color rgb="FF707173"/>
      <name val="Arial"/>
      <family val="2"/>
    </font>
    <font>
      <b/>
      <sz val="9"/>
      <color rgb="FF707173"/>
      <name val="Arial"/>
      <family val="2"/>
    </font>
    <font>
      <sz val="8"/>
      <color rgb="FF34A618"/>
      <name val="Arial"/>
      <family val="2"/>
    </font>
    <font>
      <b/>
      <sz val="18"/>
      <color rgb="FF000000"/>
      <name val="Arial"/>
      <family val="2"/>
    </font>
    <font>
      <vertAlign val="superscript"/>
      <sz val="9"/>
      <name val="Arial"/>
      <family val="2"/>
    </font>
    <font>
      <vertAlign val="superscript"/>
      <sz val="9"/>
      <name val="Calibri"/>
      <family val="2"/>
    </font>
    <font>
      <vertAlign val="superscript"/>
      <sz val="10"/>
      <name val="Arial"/>
      <family val="2"/>
    </font>
    <font>
      <sz val="8"/>
      <color theme="1"/>
      <name val="Arial"/>
      <family val="2"/>
    </font>
    <font>
      <sz val="8"/>
      <color rgb="FF000000"/>
      <name val="Arial"/>
      <family val="2"/>
    </font>
    <font>
      <b/>
      <sz val="10"/>
      <color rgb="FF92D050"/>
      <name val="Wingdings"/>
      <charset val="2"/>
    </font>
    <font>
      <b/>
      <sz val="10"/>
      <color rgb="FFFF0000"/>
      <name val="Wingdings"/>
      <charset val="2"/>
    </font>
    <font>
      <sz val="10"/>
      <name val="Wingdings"/>
      <charset val="2"/>
    </font>
    <font>
      <b/>
      <sz val="11"/>
      <color rgb="FF00549F"/>
      <name val="Arial"/>
      <family val="2"/>
    </font>
    <font>
      <i/>
      <sz val="9"/>
      <name val="Arial"/>
      <family val="2"/>
    </font>
    <font>
      <i/>
      <strike/>
      <sz val="9"/>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00549F"/>
        <bgColor indexed="64"/>
      </patternFill>
    </fill>
    <fill>
      <patternFill patternType="solid">
        <fgColor rgb="FF34A618"/>
        <bgColor indexed="64"/>
      </patternFill>
    </fill>
    <fill>
      <patternFill patternType="solid">
        <fgColor rgb="FF00A9E0"/>
        <bgColor indexed="64"/>
      </patternFill>
    </fill>
    <fill>
      <patternFill patternType="solid">
        <fgColor rgb="FFFFC7CE"/>
      </patternFill>
    </fill>
    <fill>
      <patternFill patternType="solid">
        <fgColor rgb="FFFFA02F"/>
        <bgColor indexed="64"/>
      </patternFill>
    </fill>
  </fills>
  <borders count="14">
    <border>
      <left/>
      <right/>
      <top/>
      <bottom/>
      <diagonal/>
    </border>
    <border>
      <left/>
      <right/>
      <top/>
      <bottom style="thin">
        <color indexed="30"/>
      </bottom>
      <diagonal/>
    </border>
    <border>
      <left/>
      <right/>
      <top/>
      <bottom style="medium">
        <color indexed="30"/>
      </bottom>
      <diagonal/>
    </border>
    <border>
      <left/>
      <right/>
      <top/>
      <bottom style="thin">
        <color indexed="64"/>
      </bottom>
      <diagonal/>
    </border>
    <border>
      <left/>
      <right/>
      <top/>
      <bottom style="medium">
        <color rgb="FF00549F"/>
      </bottom>
      <diagonal/>
    </border>
    <border>
      <left/>
      <right/>
      <top/>
      <bottom style="medium">
        <color rgb="FF00A9E0"/>
      </bottom>
      <diagonal/>
    </border>
    <border>
      <left style="thin">
        <color rgb="FF00A9E0"/>
      </left>
      <right/>
      <top style="thin">
        <color rgb="FF00A9E0"/>
      </top>
      <bottom style="thin">
        <color rgb="FF00A9E0"/>
      </bottom>
      <diagonal/>
    </border>
    <border>
      <left/>
      <right/>
      <top style="thin">
        <color rgb="FF00A9E0"/>
      </top>
      <bottom style="thin">
        <color rgb="FF00A9E0"/>
      </bottom>
      <diagonal/>
    </border>
    <border>
      <left/>
      <right style="thin">
        <color rgb="FF00A9E0"/>
      </right>
      <top style="thin">
        <color rgb="FF00A9E0"/>
      </top>
      <bottom style="thin">
        <color rgb="FF00A9E0"/>
      </bottom>
      <diagonal/>
    </border>
    <border>
      <left/>
      <right/>
      <top/>
      <bottom style="medium">
        <color theme="0" tint="-0.34998626667073579"/>
      </bottom>
      <diagonal/>
    </border>
    <border>
      <left/>
      <right/>
      <top/>
      <bottom style="medium">
        <color rgb="FF34A618"/>
      </bottom>
      <diagonal/>
    </border>
    <border>
      <left/>
      <right/>
      <top/>
      <bottom style="medium">
        <color rgb="FFFFA02F"/>
      </bottom>
      <diagonal/>
    </border>
    <border>
      <left/>
      <right/>
      <top style="thin">
        <color indexed="64"/>
      </top>
      <bottom/>
      <diagonal/>
    </border>
    <border>
      <left/>
      <right/>
      <top style="medium">
        <color rgb="FF00549F"/>
      </top>
      <bottom/>
      <diagonal/>
    </border>
  </borders>
  <cellStyleXfs count="85">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9" fillId="0" borderId="0"/>
    <xf numFmtId="0" fontId="11" fillId="0" borderId="0" applyNumberFormat="0" applyFill="0" applyBorder="0" applyAlignment="0" applyProtection="0"/>
    <xf numFmtId="0" fontId="3" fillId="0" borderId="0"/>
    <xf numFmtId="0" fontId="3" fillId="0" borderId="0"/>
    <xf numFmtId="0" fontId="3" fillId="0" borderId="0"/>
    <xf numFmtId="0" fontId="15" fillId="0" borderId="0"/>
    <xf numFmtId="0" fontId="3" fillId="0" borderId="0"/>
    <xf numFmtId="0" fontId="16" fillId="0" borderId="1">
      <alignment horizontal="right" wrapText="1"/>
    </xf>
    <xf numFmtId="0" fontId="17" fillId="0" borderId="1">
      <alignment horizontal="right" wrapText="1"/>
    </xf>
    <xf numFmtId="164" fontId="3" fillId="0" borderId="0" applyFont="0" applyFill="0" applyBorder="0" applyAlignment="0" applyProtection="0"/>
    <xf numFmtId="170" fontId="18" fillId="0" borderId="0">
      <alignment horizontal="right" wrapText="1"/>
    </xf>
    <xf numFmtId="170" fontId="19" fillId="0" borderId="0">
      <alignment horizontal="right" wrapText="1"/>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3" fillId="0" borderId="0" applyFont="0" applyFill="0" applyBorder="0" applyAlignment="0" applyProtection="0"/>
    <xf numFmtId="0" fontId="18" fillId="0" borderId="0">
      <alignment wrapText="1"/>
    </xf>
    <xf numFmtId="0" fontId="19" fillId="0" borderId="2"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9"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0" fontId="3" fillId="0" borderId="0"/>
    <xf numFmtId="0" fontId="3" fillId="0" borderId="0"/>
    <xf numFmtId="171" fontId="1" fillId="0" borderId="0" applyFont="0" applyFill="0" applyBorder="0" applyAlignment="0"/>
    <xf numFmtId="0" fontId="24" fillId="0" borderId="0" applyNumberFormat="0" applyFill="0" applyBorder="0" applyAlignment="0" applyProtection="0"/>
    <xf numFmtId="0" fontId="3" fillId="0" borderId="0"/>
    <xf numFmtId="0" fontId="1" fillId="0" borderId="0"/>
    <xf numFmtId="0" fontId="3" fillId="0" borderId="0"/>
    <xf numFmtId="0" fontId="42" fillId="9" borderId="0" applyNumberFormat="0" applyBorder="0" applyAlignment="0" applyProtection="0"/>
  </cellStyleXfs>
  <cellXfs count="380">
    <xf numFmtId="0" fontId="0" fillId="0" borderId="0" xfId="0"/>
    <xf numFmtId="0" fontId="0" fillId="0" borderId="0" xfId="0" applyFill="1"/>
    <xf numFmtId="0" fontId="3" fillId="4" borderId="0" xfId="0" applyFont="1" applyFill="1"/>
    <xf numFmtId="0" fontId="0" fillId="4" borderId="0" xfId="0" applyFill="1"/>
    <xf numFmtId="0" fontId="8" fillId="4" borderId="0" xfId="0" applyFont="1" applyFill="1" applyAlignment="1">
      <alignment horizontal="left" vertical="center"/>
    </xf>
    <xf numFmtId="38" fontId="3" fillId="4" borderId="0" xfId="4" applyNumberFormat="1" applyFont="1" applyFill="1" applyProtection="1"/>
    <xf numFmtId="0" fontId="3" fillId="4" borderId="0" xfId="4" applyFont="1" applyFill="1" applyProtection="1"/>
    <xf numFmtId="38" fontId="10" fillId="4" borderId="0" xfId="4" applyNumberFormat="1" applyFont="1" applyFill="1" applyProtection="1"/>
    <xf numFmtId="0" fontId="10" fillId="4" borderId="0" xfId="0" applyFont="1" applyFill="1"/>
    <xf numFmtId="38" fontId="11" fillId="4" borderId="0" xfId="5" applyNumberFormat="1" applyFill="1" applyAlignment="1" applyProtection="1">
      <alignment vertical="center"/>
    </xf>
    <xf numFmtId="0" fontId="10" fillId="0" borderId="0" xfId="0" applyFont="1" applyFill="1" applyBorder="1"/>
    <xf numFmtId="9" fontId="3" fillId="2" borderId="0" xfId="1" applyNumberFormat="1" applyFont="1" applyFill="1" applyBorder="1"/>
    <xf numFmtId="0" fontId="3" fillId="0" borderId="0" xfId="2"/>
    <xf numFmtId="166" fontId="3" fillId="4" borderId="0" xfId="0" applyNumberFormat="1" applyFont="1" applyFill="1" applyBorder="1"/>
    <xf numFmtId="0" fontId="10" fillId="4" borderId="0" xfId="0" applyFont="1" applyFill="1" applyBorder="1"/>
    <xf numFmtId="0" fontId="3" fillId="4" borderId="0" xfId="0" applyFont="1" applyFill="1" applyBorder="1"/>
    <xf numFmtId="169" fontId="0" fillId="2" borderId="0" xfId="0" applyNumberFormat="1" applyFill="1" applyBorder="1"/>
    <xf numFmtId="169" fontId="0" fillId="4" borderId="0" xfId="0" applyNumberFormat="1" applyFill="1" applyBorder="1"/>
    <xf numFmtId="0" fontId="3" fillId="0" borderId="0" xfId="2" applyFont="1"/>
    <xf numFmtId="0" fontId="4" fillId="0" borderId="0" xfId="2" applyFont="1"/>
    <xf numFmtId="3" fontId="3" fillId="0" borderId="0" xfId="2" applyNumberFormat="1"/>
    <xf numFmtId="3" fontId="4" fillId="3" borderId="0" xfId="2" applyNumberFormat="1" applyFont="1" applyFill="1"/>
    <xf numFmtId="0" fontId="3" fillId="3" borderId="0" xfId="2" applyFill="1"/>
    <xf numFmtId="0" fontId="4" fillId="3" borderId="0" xfId="2" applyFont="1" applyFill="1"/>
    <xf numFmtId="10" fontId="0" fillId="2" borderId="0" xfId="1" applyNumberFormat="1" applyFont="1" applyFill="1"/>
    <xf numFmtId="3" fontId="3" fillId="0" borderId="0" xfId="2" applyNumberFormat="1" applyFont="1" applyFill="1"/>
    <xf numFmtId="0" fontId="3" fillId="0" borderId="0" xfId="2" applyFont="1" applyFill="1"/>
    <xf numFmtId="3" fontId="3" fillId="2" borderId="0" xfId="2" applyNumberFormat="1" applyFill="1"/>
    <xf numFmtId="0" fontId="3" fillId="2" borderId="0" xfId="2" applyFill="1"/>
    <xf numFmtId="3" fontId="3" fillId="2" borderId="0" xfId="2" applyNumberFormat="1" applyFont="1" applyFill="1"/>
    <xf numFmtId="0" fontId="11" fillId="4" borderId="0" xfId="5" applyFill="1"/>
    <xf numFmtId="166" fontId="0" fillId="2" borderId="0" xfId="0" applyNumberFormat="1" applyFont="1" applyFill="1" applyBorder="1"/>
    <xf numFmtId="9" fontId="3" fillId="4" borderId="0" xfId="1" applyNumberFormat="1" applyFont="1" applyFill="1" applyBorder="1"/>
    <xf numFmtId="0" fontId="0" fillId="0" borderId="0" xfId="0" applyBorder="1"/>
    <xf numFmtId="0" fontId="22" fillId="0" borderId="0" xfId="2" applyFont="1" applyFill="1" applyAlignment="1">
      <alignment horizontal="right"/>
    </xf>
    <xf numFmtId="0" fontId="12" fillId="0" borderId="0" xfId="2" applyFont="1"/>
    <xf numFmtId="169" fontId="3" fillId="2" borderId="0" xfId="0" applyNumberFormat="1" applyFont="1" applyFill="1" applyBorder="1"/>
    <xf numFmtId="169" fontId="4" fillId="2" borderId="0" xfId="0" applyNumberFormat="1" applyFont="1" applyFill="1" applyBorder="1"/>
    <xf numFmtId="0" fontId="4" fillId="2" borderId="0" xfId="0" applyFont="1" applyFill="1" applyBorder="1"/>
    <xf numFmtId="169" fontId="0" fillId="2" borderId="0" xfId="0" applyNumberFormat="1" applyFont="1" applyFill="1" applyBorder="1"/>
    <xf numFmtId="169" fontId="0" fillId="4" borderId="0" xfId="0" applyNumberFormat="1" applyFont="1" applyFill="1" applyBorder="1"/>
    <xf numFmtId="166" fontId="0" fillId="4" borderId="0" xfId="0" applyNumberFormat="1" applyFill="1" applyBorder="1"/>
    <xf numFmtId="169" fontId="4" fillId="2" borderId="0" xfId="0" applyNumberFormat="1" applyFont="1" applyFill="1"/>
    <xf numFmtId="0" fontId="0" fillId="4" borderId="0" xfId="0" applyFill="1" applyBorder="1"/>
    <xf numFmtId="169" fontId="5" fillId="5" borderId="0" xfId="0" applyNumberFormat="1" applyFont="1" applyFill="1" applyBorder="1"/>
    <xf numFmtId="0" fontId="0" fillId="0" borderId="0" xfId="0" applyFill="1" applyBorder="1"/>
    <xf numFmtId="0" fontId="3" fillId="4" borderId="0" xfId="81" applyFont="1" applyFill="1"/>
    <xf numFmtId="0" fontId="3" fillId="4" borderId="0" xfId="78" applyFont="1" applyFill="1" applyAlignment="1">
      <alignment horizontal="left" indent="1"/>
    </xf>
    <xf numFmtId="168" fontId="0" fillId="2" borderId="0" xfId="0" applyNumberFormat="1" applyFill="1" applyBorder="1"/>
    <xf numFmtId="0" fontId="3" fillId="0" borderId="0" xfId="0" applyFont="1" applyFill="1"/>
    <xf numFmtId="0" fontId="22" fillId="0" borderId="0" xfId="2" applyFont="1" applyFill="1" applyAlignment="1"/>
    <xf numFmtId="0" fontId="10" fillId="4" borderId="0" xfId="0" applyFont="1" applyFill="1" applyAlignment="1">
      <alignment horizontal="left" vertical="top" wrapText="1"/>
    </xf>
    <xf numFmtId="9" fontId="0" fillId="2" borderId="0" xfId="1" applyNumberFormat="1" applyFont="1" applyFill="1"/>
    <xf numFmtId="9" fontId="3" fillId="2" borderId="0" xfId="2" applyNumberFormat="1" applyFill="1"/>
    <xf numFmtId="9" fontId="3" fillId="2" borderId="0" xfId="83" applyNumberFormat="1" applyFill="1"/>
    <xf numFmtId="167" fontId="0" fillId="2" borderId="0" xfId="1" applyNumberFormat="1" applyFont="1" applyFill="1"/>
    <xf numFmtId="9" fontId="3" fillId="2" borderId="0" xfId="1" applyNumberFormat="1" applyFont="1" applyFill="1" applyAlignment="1">
      <alignment horizontal="right"/>
    </xf>
    <xf numFmtId="4" fontId="0" fillId="4" borderId="0" xfId="0" applyNumberFormat="1" applyFont="1" applyFill="1" applyBorder="1"/>
    <xf numFmtId="167" fontId="3" fillId="2" borderId="0" xfId="1" applyNumberFormat="1" applyFont="1" applyFill="1" applyBorder="1"/>
    <xf numFmtId="167" fontId="3" fillId="4" borderId="0" xfId="1" applyNumberFormat="1" applyFont="1" applyFill="1" applyBorder="1"/>
    <xf numFmtId="3" fontId="0" fillId="2" borderId="0" xfId="0" applyNumberFormat="1" applyFont="1" applyFill="1" applyBorder="1"/>
    <xf numFmtId="9" fontId="0" fillId="2" borderId="0" xfId="1" applyFont="1" applyFill="1"/>
    <xf numFmtId="0" fontId="3" fillId="4" borderId="0" xfId="81" applyFont="1" applyFill="1" applyBorder="1" applyAlignment="1">
      <alignment horizontal="left" wrapText="1" indent="1"/>
    </xf>
    <xf numFmtId="0" fontId="3" fillId="4" borderId="0" xfId="81" applyFont="1" applyFill="1" applyBorder="1" applyAlignment="1">
      <alignment horizontal="left" indent="1"/>
    </xf>
    <xf numFmtId="0" fontId="3" fillId="4" borderId="0" xfId="81" applyFont="1" applyFill="1" applyAlignment="1">
      <alignment horizontal="left" indent="1"/>
    </xf>
    <xf numFmtId="0" fontId="3" fillId="4" borderId="0" xfId="81" applyFont="1" applyFill="1" applyAlignment="1">
      <alignment horizontal="left" wrapText="1" indent="1"/>
    </xf>
    <xf numFmtId="0" fontId="3" fillId="4" borderId="0" xfId="81" applyFont="1" applyFill="1" applyAlignment="1">
      <alignment horizontal="left" indent="2"/>
    </xf>
    <xf numFmtId="0" fontId="3" fillId="4" borderId="0" xfId="81" applyFont="1" applyFill="1" applyAlignment="1">
      <alignment horizontal="left" wrapText="1" indent="2"/>
    </xf>
    <xf numFmtId="0" fontId="3" fillId="4" borderId="0" xfId="6" applyFont="1" applyFill="1" applyBorder="1" applyAlignment="1">
      <alignment horizontal="left" indent="1"/>
    </xf>
    <xf numFmtId="0" fontId="3" fillId="0" borderId="0" xfId="2" applyAlignment="1"/>
    <xf numFmtId="0" fontId="3" fillId="4" borderId="0" xfId="9" applyFont="1" applyFill="1" applyBorder="1"/>
    <xf numFmtId="0" fontId="23" fillId="4" borderId="0" xfId="7" applyFont="1" applyFill="1" applyAlignment="1">
      <alignment horizontal="left" vertical="center"/>
    </xf>
    <xf numFmtId="0" fontId="3" fillId="4" borderId="0" xfId="8" applyFont="1" applyFill="1"/>
    <xf numFmtId="165" fontId="0" fillId="0" borderId="0" xfId="0" applyNumberFormat="1"/>
    <xf numFmtId="165" fontId="0" fillId="2" borderId="0" xfId="0" applyNumberFormat="1" applyFill="1"/>
    <xf numFmtId="165" fontId="0" fillId="3" borderId="0" xfId="0" applyNumberFormat="1" applyFill="1"/>
    <xf numFmtId="9" fontId="0" fillId="0" borderId="0" xfId="1" applyFont="1"/>
    <xf numFmtId="0" fontId="27" fillId="2" borderId="0" xfId="0" applyFont="1" applyFill="1" applyBorder="1"/>
    <xf numFmtId="0" fontId="14" fillId="4" borderId="0" xfId="0" applyFont="1" applyFill="1" applyBorder="1" applyAlignment="1">
      <alignment horizontal="left" indent="1"/>
    </xf>
    <xf numFmtId="0" fontId="27" fillId="4" borderId="0" xfId="0" applyFont="1" applyFill="1" applyBorder="1"/>
    <xf numFmtId="0" fontId="14" fillId="4" borderId="0" xfId="0" applyFont="1" applyFill="1" applyAlignment="1">
      <alignment horizontal="left" indent="1"/>
    </xf>
    <xf numFmtId="0" fontId="14" fillId="0" borderId="0" xfId="0" applyFont="1"/>
    <xf numFmtId="0" fontId="14" fillId="4" borderId="0" xfId="81" applyFont="1" applyFill="1" applyAlignment="1">
      <alignment horizontal="left" indent="1"/>
    </xf>
    <xf numFmtId="0" fontId="14" fillId="4" borderId="0" xfId="6" applyFont="1" applyFill="1" applyBorder="1" applyAlignment="1">
      <alignment horizontal="left" indent="1"/>
    </xf>
    <xf numFmtId="0" fontId="28" fillId="4" borderId="0" xfId="0" applyFont="1" applyFill="1" applyBorder="1" applyAlignment="1">
      <alignment horizontal="left" indent="1"/>
    </xf>
    <xf numFmtId="165" fontId="6" fillId="0" borderId="0" xfId="0" applyNumberFormat="1" applyFont="1"/>
    <xf numFmtId="165" fontId="6" fillId="2" borderId="0" xfId="0" applyNumberFormat="1" applyFont="1" applyFill="1"/>
    <xf numFmtId="0" fontId="29" fillId="4" borderId="0" xfId="0" applyFont="1" applyFill="1" applyBorder="1"/>
    <xf numFmtId="0" fontId="29" fillId="2" borderId="0" xfId="0" applyFont="1" applyFill="1" applyBorder="1"/>
    <xf numFmtId="166" fontId="0" fillId="0" borderId="0" xfId="0" applyNumberFormat="1"/>
    <xf numFmtId="166" fontId="4" fillId="2" borderId="0" xfId="0" applyNumberFormat="1" applyFont="1" applyFill="1" applyBorder="1"/>
    <xf numFmtId="9" fontId="0" fillId="2" borderId="0" xfId="0" applyNumberFormat="1" applyFill="1" applyBorder="1"/>
    <xf numFmtId="0" fontId="28" fillId="0" borderId="0" xfId="0" applyFont="1" applyFill="1" applyBorder="1" applyAlignment="1">
      <alignment horizontal="left" indent="1"/>
    </xf>
    <xf numFmtId="0" fontId="29" fillId="0" borderId="0" xfId="0" applyFont="1" applyFill="1" applyBorder="1"/>
    <xf numFmtId="0" fontId="3" fillId="0" borderId="0" xfId="6" applyFont="1" applyFill="1" applyBorder="1" applyAlignment="1">
      <alignment horizontal="left" indent="1"/>
    </xf>
    <xf numFmtId="0" fontId="6" fillId="0" borderId="0" xfId="0" applyFont="1" applyFill="1" applyBorder="1"/>
    <xf numFmtId="0" fontId="25" fillId="0" borderId="0" xfId="0" applyFont="1" applyFill="1" applyBorder="1"/>
    <xf numFmtId="0" fontId="15" fillId="4" borderId="0" xfId="0" applyFont="1" applyFill="1"/>
    <xf numFmtId="165" fontId="15" fillId="0" borderId="0" xfId="0" applyNumberFormat="1" applyFont="1"/>
    <xf numFmtId="0" fontId="15" fillId="0" borderId="0" xfId="0" applyFont="1"/>
    <xf numFmtId="0" fontId="15" fillId="0" borderId="0" xfId="0" applyFont="1" applyFill="1"/>
    <xf numFmtId="9" fontId="15" fillId="0" borderId="0" xfId="1" applyFont="1"/>
    <xf numFmtId="0" fontId="15" fillId="0" borderId="0" xfId="0" applyFont="1" applyBorder="1"/>
    <xf numFmtId="9" fontId="0" fillId="0" borderId="0" xfId="1" applyFont="1" applyBorder="1"/>
    <xf numFmtId="166" fontId="0" fillId="0" borderId="0" xfId="0" applyNumberFormat="1" applyBorder="1"/>
    <xf numFmtId="166" fontId="0" fillId="4" borderId="0" xfId="0" applyNumberFormat="1" applyFont="1" applyFill="1" applyBorder="1"/>
    <xf numFmtId="3" fontId="0" fillId="4" borderId="0" xfId="0" applyNumberFormat="1" applyFont="1" applyFill="1" applyBorder="1"/>
    <xf numFmtId="172" fontId="3" fillId="4" borderId="0" xfId="0" applyNumberFormat="1" applyFont="1" applyFill="1" applyBorder="1"/>
    <xf numFmtId="38" fontId="33" fillId="4" borderId="0" xfId="5" applyNumberFormat="1" applyFont="1" applyFill="1" applyAlignment="1" applyProtection="1">
      <alignment vertical="center"/>
    </xf>
    <xf numFmtId="0" fontId="15" fillId="0" borderId="0" xfId="2" applyFont="1"/>
    <xf numFmtId="0" fontId="34" fillId="0" borderId="0" xfId="2" applyFont="1"/>
    <xf numFmtId="0" fontId="15" fillId="2" borderId="0" xfId="2" applyFont="1" applyFill="1"/>
    <xf numFmtId="3" fontId="15" fillId="0" borderId="0" xfId="2" applyNumberFormat="1" applyFont="1"/>
    <xf numFmtId="3" fontId="15" fillId="2" borderId="0" xfId="2" applyNumberFormat="1" applyFont="1" applyFill="1"/>
    <xf numFmtId="3" fontId="15" fillId="0" borderId="0" xfId="2" applyNumberFormat="1" applyFont="1" applyFill="1"/>
    <xf numFmtId="3" fontId="35" fillId="3" borderId="0" xfId="2" applyNumberFormat="1" applyFont="1" applyFill="1"/>
    <xf numFmtId="0" fontId="29" fillId="0" borderId="0" xfId="0" applyFont="1"/>
    <xf numFmtId="0" fontId="0" fillId="0" borderId="3" xfId="0" applyBorder="1"/>
    <xf numFmtId="38" fontId="3" fillId="4" borderId="3" xfId="4" applyNumberFormat="1" applyFont="1" applyFill="1" applyBorder="1" applyProtection="1"/>
    <xf numFmtId="0" fontId="3" fillId="4" borderId="3" xfId="0" applyFont="1" applyFill="1" applyBorder="1"/>
    <xf numFmtId="0" fontId="0" fillId="4" borderId="3" xfId="0" applyFill="1" applyBorder="1"/>
    <xf numFmtId="0" fontId="10" fillId="4" borderId="3" xfId="0" applyFont="1" applyFill="1" applyBorder="1"/>
    <xf numFmtId="0" fontId="3" fillId="4" borderId="3" xfId="4" applyFont="1" applyFill="1" applyBorder="1" applyProtection="1"/>
    <xf numFmtId="38" fontId="11" fillId="4" borderId="3" xfId="5" applyNumberFormat="1" applyFill="1" applyBorder="1" applyAlignment="1" applyProtection="1">
      <alignment vertical="center"/>
    </xf>
    <xf numFmtId="0" fontId="38" fillId="4" borderId="0" xfId="7" applyFont="1" applyFill="1" applyAlignment="1">
      <alignment horizontal="left" vertical="center"/>
    </xf>
    <xf numFmtId="0" fontId="37" fillId="4" borderId="0" xfId="81" applyFont="1" applyFill="1"/>
    <xf numFmtId="0" fontId="36" fillId="4" borderId="4" xfId="81" applyFont="1" applyFill="1" applyBorder="1"/>
    <xf numFmtId="0" fontId="37" fillId="4" borderId="4" xfId="81" applyFont="1" applyFill="1" applyBorder="1" applyAlignment="1">
      <alignment horizontal="right"/>
    </xf>
    <xf numFmtId="0" fontId="37" fillId="4" borderId="4" xfId="81" applyFont="1" applyFill="1" applyBorder="1" applyAlignment="1">
      <alignment horizontal="right" wrapText="1"/>
    </xf>
    <xf numFmtId="0" fontId="5" fillId="6" borderId="4" xfId="81" applyFont="1" applyFill="1" applyBorder="1" applyAlignment="1">
      <alignment horizontal="right" wrapText="1"/>
    </xf>
    <xf numFmtId="0" fontId="39" fillId="4" borderId="0" xfId="7" applyFont="1" applyFill="1" applyAlignment="1">
      <alignment horizontal="left" vertical="center"/>
    </xf>
    <xf numFmtId="0" fontId="40" fillId="4" borderId="5" xfId="0" applyFont="1" applyFill="1" applyBorder="1" applyAlignment="1">
      <alignment wrapText="1"/>
    </xf>
    <xf numFmtId="0" fontId="40" fillId="4" borderId="5" xfId="81" applyFont="1" applyFill="1" applyBorder="1" applyAlignment="1">
      <alignment horizontal="right"/>
    </xf>
    <xf numFmtId="0" fontId="40" fillId="4" borderId="5" xfId="81" applyFont="1" applyFill="1" applyBorder="1" applyAlignment="1">
      <alignment horizontal="right" wrapText="1"/>
    </xf>
    <xf numFmtId="0" fontId="5" fillId="8" borderId="5" xfId="81" applyFont="1" applyFill="1" applyBorder="1" applyAlignment="1">
      <alignment horizontal="right"/>
    </xf>
    <xf numFmtId="0" fontId="41" fillId="4" borderId="5" xfId="81" applyFont="1" applyFill="1" applyBorder="1" applyAlignment="1">
      <alignment horizontal="right"/>
    </xf>
    <xf numFmtId="0" fontId="41" fillId="4" borderId="5" xfId="81" applyFont="1" applyFill="1" applyBorder="1" applyAlignment="1">
      <alignment horizontal="right" wrapText="1"/>
    </xf>
    <xf numFmtId="0" fontId="5" fillId="7" borderId="0" xfId="0" applyFont="1" applyFill="1" applyBorder="1"/>
    <xf numFmtId="166" fontId="5" fillId="7" borderId="0" xfId="0" applyNumberFormat="1" applyFont="1" applyFill="1" applyBorder="1"/>
    <xf numFmtId="165" fontId="5" fillId="7" borderId="0" xfId="0" applyNumberFormat="1" applyFont="1" applyFill="1" applyBorder="1"/>
    <xf numFmtId="166" fontId="5" fillId="8" borderId="7" xfId="0" applyNumberFormat="1" applyFont="1" applyFill="1" applyBorder="1"/>
    <xf numFmtId="165" fontId="5" fillId="8" borderId="7" xfId="0" applyNumberFormat="1" applyFont="1" applyFill="1" applyBorder="1"/>
    <xf numFmtId="165" fontId="5" fillId="8" borderId="8" xfId="0" applyNumberFormat="1" applyFont="1" applyFill="1" applyBorder="1"/>
    <xf numFmtId="169" fontId="5" fillId="8" borderId="7" xfId="0" applyNumberFormat="1" applyFont="1" applyFill="1" applyBorder="1"/>
    <xf numFmtId="0" fontId="5" fillId="8" borderId="6" xfId="0" applyFont="1" applyFill="1" applyBorder="1"/>
    <xf numFmtId="0" fontId="5" fillId="8" borderId="6" xfId="0" applyFont="1" applyFill="1" applyBorder="1" applyAlignment="1">
      <alignment wrapText="1"/>
    </xf>
    <xf numFmtId="0" fontId="43" fillId="4" borderId="0" xfId="7" applyFont="1" applyFill="1" applyAlignment="1">
      <alignment horizontal="left" vertical="center"/>
    </xf>
    <xf numFmtId="0" fontId="44" fillId="4" borderId="9" xfId="0" applyFont="1" applyFill="1" applyBorder="1" applyAlignment="1">
      <alignment wrapText="1"/>
    </xf>
    <xf numFmtId="0" fontId="44" fillId="4" borderId="9" xfId="81" applyFont="1" applyFill="1" applyBorder="1" applyAlignment="1">
      <alignment horizontal="right"/>
    </xf>
    <xf numFmtId="0" fontId="5" fillId="3" borderId="9" xfId="81" applyFont="1" applyFill="1" applyBorder="1" applyAlignment="1">
      <alignment horizontal="right"/>
    </xf>
    <xf numFmtId="0" fontId="41" fillId="4" borderId="9" xfId="81" applyFont="1" applyFill="1" applyBorder="1" applyAlignment="1">
      <alignment horizontal="right"/>
    </xf>
    <xf numFmtId="0" fontId="45" fillId="4" borderId="9" xfId="81" applyFont="1" applyFill="1" applyBorder="1" applyAlignment="1">
      <alignment horizontal="right"/>
    </xf>
    <xf numFmtId="4" fontId="0" fillId="0" borderId="0" xfId="0" applyNumberFormat="1"/>
    <xf numFmtId="4" fontId="0" fillId="2" borderId="0" xfId="0" applyNumberFormat="1" applyFill="1"/>
    <xf numFmtId="173" fontId="0" fillId="2" borderId="0" xfId="0" applyNumberFormat="1" applyFill="1"/>
    <xf numFmtId="0" fontId="44" fillId="4" borderId="0" xfId="0" applyFont="1" applyFill="1" applyBorder="1" applyAlignment="1">
      <alignment wrapText="1"/>
    </xf>
    <xf numFmtId="0" fontId="44" fillId="4" borderId="0" xfId="81" applyFont="1" applyFill="1" applyBorder="1" applyAlignment="1">
      <alignment horizontal="right"/>
    </xf>
    <xf numFmtId="0" fontId="41" fillId="4" borderId="0" xfId="81" applyFont="1" applyFill="1" applyBorder="1" applyAlignment="1">
      <alignment horizontal="right"/>
    </xf>
    <xf numFmtId="0" fontId="45" fillId="4" borderId="0" xfId="81" applyFont="1" applyFill="1" applyBorder="1" applyAlignment="1">
      <alignment horizontal="right"/>
    </xf>
    <xf numFmtId="4" fontId="0" fillId="2" borderId="0" xfId="0" applyNumberFormat="1" applyFill="1" applyBorder="1"/>
    <xf numFmtId="0" fontId="11" fillId="4" borderId="0" xfId="5" applyFill="1" applyBorder="1"/>
    <xf numFmtId="0" fontId="3" fillId="4" borderId="0" xfId="0" applyFont="1" applyFill="1" applyBorder="1" applyAlignment="1">
      <alignment horizontal="left" indent="1"/>
    </xf>
    <xf numFmtId="0" fontId="6" fillId="4" borderId="0" xfId="0" applyFont="1" applyFill="1" applyBorder="1" applyAlignment="1">
      <alignment horizontal="left" indent="1"/>
    </xf>
    <xf numFmtId="0" fontId="14" fillId="4" borderId="0" xfId="81" applyFont="1" applyFill="1" applyBorder="1" applyAlignment="1">
      <alignment horizontal="left" indent="1"/>
    </xf>
    <xf numFmtId="0" fontId="6" fillId="0" borderId="0" xfId="0" applyFont="1" applyFill="1" applyBorder="1" applyAlignment="1">
      <alignment horizontal="left" indent="1"/>
    </xf>
    <xf numFmtId="9" fontId="14" fillId="4" borderId="0" xfId="1" applyFont="1" applyFill="1" applyBorder="1" applyAlignment="1">
      <alignment horizontal="left" indent="1"/>
    </xf>
    <xf numFmtId="0" fontId="30" fillId="0" borderId="5" xfId="0" applyFont="1" applyFill="1" applyBorder="1" applyAlignment="1">
      <alignment wrapText="1"/>
    </xf>
    <xf numFmtId="0" fontId="31" fillId="0" borderId="5" xfId="0" applyFont="1" applyFill="1" applyBorder="1" applyAlignment="1">
      <alignment wrapText="1"/>
    </xf>
    <xf numFmtId="0" fontId="39" fillId="4" borderId="0" xfId="7" applyFont="1" applyFill="1" applyBorder="1" applyAlignment="1">
      <alignment horizontal="left" vertical="center"/>
    </xf>
    <xf numFmtId="0" fontId="48" fillId="4" borderId="0" xfId="7" applyFont="1" applyFill="1" applyAlignment="1">
      <alignment horizontal="left" vertical="center"/>
    </xf>
    <xf numFmtId="0" fontId="46" fillId="4" borderId="10" xfId="0" applyFont="1" applyFill="1" applyBorder="1" applyAlignment="1">
      <alignment wrapText="1"/>
    </xf>
    <xf numFmtId="0" fontId="46" fillId="4" borderId="10" xfId="81" applyFont="1" applyFill="1" applyBorder="1" applyAlignment="1">
      <alignment horizontal="right"/>
    </xf>
    <xf numFmtId="0" fontId="46" fillId="4" borderId="10" xfId="81" applyFont="1" applyFill="1" applyBorder="1" applyAlignment="1">
      <alignment horizontal="right" wrapText="1"/>
    </xf>
    <xf numFmtId="0" fontId="5" fillId="7" borderId="10" xfId="81" applyFont="1" applyFill="1" applyBorder="1" applyAlignment="1">
      <alignment horizontal="right"/>
    </xf>
    <xf numFmtId="0" fontId="49" fillId="4" borderId="10" xfId="81" applyFont="1" applyFill="1" applyBorder="1" applyAlignment="1">
      <alignment horizontal="right"/>
    </xf>
    <xf numFmtId="0" fontId="49" fillId="4" borderId="10" xfId="81" applyFont="1" applyFill="1" applyBorder="1" applyAlignment="1">
      <alignment horizontal="right" wrapText="1"/>
    </xf>
    <xf numFmtId="168" fontId="5" fillId="7" borderId="0" xfId="0" applyNumberFormat="1" applyFont="1" applyFill="1" applyBorder="1"/>
    <xf numFmtId="0" fontId="48" fillId="4" borderId="0" xfId="7" applyFont="1" applyFill="1" applyBorder="1" applyAlignment="1">
      <alignment horizontal="left" vertical="center"/>
    </xf>
    <xf numFmtId="0" fontId="30" fillId="0" borderId="10" xfId="0" applyFont="1" applyFill="1" applyBorder="1" applyAlignment="1">
      <alignment wrapText="1"/>
    </xf>
    <xf numFmtId="0" fontId="31" fillId="0" borderId="10" xfId="0" applyFont="1" applyFill="1" applyBorder="1" applyAlignment="1">
      <alignment wrapText="1"/>
    </xf>
    <xf numFmtId="0" fontId="51" fillId="0" borderId="0" xfId="2" applyFont="1"/>
    <xf numFmtId="0" fontId="3" fillId="0" borderId="11" xfId="2" applyBorder="1" applyAlignment="1">
      <alignment horizontal="right"/>
    </xf>
    <xf numFmtId="0" fontId="7" fillId="0" borderId="11" xfId="2" applyFont="1" applyBorder="1" applyAlignment="1">
      <alignment horizontal="right"/>
    </xf>
    <xf numFmtId="0" fontId="53" fillId="0" borderId="11" xfId="2" applyFont="1" applyBorder="1" applyAlignment="1">
      <alignment horizontal="left"/>
    </xf>
    <xf numFmtId="0" fontId="53" fillId="0" borderId="11" xfId="2" applyFont="1" applyBorder="1" applyAlignment="1">
      <alignment horizontal="right"/>
    </xf>
    <xf numFmtId="0" fontId="5" fillId="10" borderId="11" xfId="2" applyFont="1" applyFill="1" applyBorder="1" applyAlignment="1">
      <alignment horizontal="right" wrapText="1"/>
    </xf>
    <xf numFmtId="0" fontId="54" fillId="0" borderId="11" xfId="2" applyFont="1" applyBorder="1" applyAlignment="1">
      <alignment horizontal="right"/>
    </xf>
    <xf numFmtId="0" fontId="13" fillId="10" borderId="11" xfId="2" applyFont="1" applyFill="1" applyBorder="1" applyAlignment="1">
      <alignment horizontal="right"/>
    </xf>
    <xf numFmtId="0" fontId="55" fillId="0" borderId="0" xfId="2" applyFont="1"/>
    <xf numFmtId="0" fontId="27" fillId="2" borderId="0" xfId="0" applyFont="1" applyFill="1" applyBorder="1" applyAlignment="1">
      <alignment horizontal="left" wrapText="1"/>
    </xf>
    <xf numFmtId="0" fontId="27" fillId="2" borderId="0" xfId="0" applyFont="1" applyFill="1" applyBorder="1" applyAlignment="1">
      <alignment horizontal="right" wrapText="1"/>
    </xf>
    <xf numFmtId="0" fontId="27" fillId="2" borderId="0" xfId="0" applyFont="1" applyFill="1" applyBorder="1" applyAlignment="1">
      <alignment horizontal="right" vertical="center" wrapText="1"/>
    </xf>
    <xf numFmtId="0" fontId="14" fillId="4" borderId="0" xfId="0" applyFont="1" applyFill="1" applyBorder="1" applyAlignment="1"/>
    <xf numFmtId="9" fontId="14" fillId="4" borderId="0" xfId="0" applyNumberFormat="1" applyFont="1" applyFill="1" applyBorder="1" applyAlignment="1">
      <alignment horizontal="right"/>
    </xf>
    <xf numFmtId="172" fontId="14" fillId="4" borderId="0" xfId="0" applyNumberFormat="1" applyFont="1" applyFill="1" applyBorder="1" applyAlignment="1">
      <alignment horizontal="right" vertical="center"/>
    </xf>
    <xf numFmtId="0" fontId="14" fillId="4" borderId="0" xfId="0" applyFont="1" applyFill="1" applyBorder="1" applyAlignment="1">
      <alignment horizontal="right"/>
    </xf>
    <xf numFmtId="0" fontId="14" fillId="4" borderId="0" xfId="0" applyFont="1" applyFill="1" applyBorder="1" applyAlignment="1">
      <alignment vertical="center"/>
    </xf>
    <xf numFmtId="9" fontId="14" fillId="4" borderId="0" xfId="0" applyNumberFormat="1" applyFont="1" applyFill="1" applyBorder="1" applyAlignment="1">
      <alignment horizontal="right" vertical="center"/>
    </xf>
    <xf numFmtId="0" fontId="14" fillId="4" borderId="0" xfId="0" applyFont="1" applyFill="1" applyBorder="1" applyAlignment="1">
      <alignment horizontal="right" vertical="center"/>
    </xf>
    <xf numFmtId="0" fontId="14" fillId="4" borderId="0" xfId="0" applyFont="1" applyFill="1" applyBorder="1" applyAlignment="1">
      <alignment horizontal="right" vertical="center" wrapText="1"/>
    </xf>
    <xf numFmtId="1" fontId="56" fillId="4" borderId="0" xfId="0" applyNumberFormat="1" applyFont="1" applyFill="1" applyBorder="1" applyAlignment="1">
      <alignment horizontal="right"/>
    </xf>
    <xf numFmtId="172" fontId="14" fillId="4" borderId="0" xfId="0" applyNumberFormat="1" applyFont="1" applyFill="1" applyBorder="1" applyAlignment="1">
      <alignment horizontal="right"/>
    </xf>
    <xf numFmtId="0" fontId="3" fillId="4" borderId="0" xfId="2" applyFill="1"/>
    <xf numFmtId="0" fontId="5" fillId="10" borderId="0" xfId="0" applyFont="1" applyFill="1" applyBorder="1" applyAlignment="1">
      <alignment vertical="center" wrapText="1"/>
    </xf>
    <xf numFmtId="0" fontId="5" fillId="10" borderId="0" xfId="0" applyFont="1" applyFill="1" applyBorder="1" applyAlignment="1">
      <alignment vertical="center"/>
    </xf>
    <xf numFmtId="0" fontId="5" fillId="3" borderId="9" xfId="81" applyFont="1" applyFill="1" applyBorder="1" applyAlignment="1">
      <alignment horizontal="right" wrapText="1"/>
    </xf>
    <xf numFmtId="0" fontId="5" fillId="8" borderId="5" xfId="81" applyFont="1" applyFill="1" applyBorder="1" applyAlignment="1">
      <alignment horizontal="right" wrapText="1"/>
    </xf>
    <xf numFmtId="0" fontId="5" fillId="7" borderId="10" xfId="81" applyFont="1" applyFill="1" applyBorder="1" applyAlignment="1">
      <alignment horizontal="right" wrapText="1"/>
    </xf>
    <xf numFmtId="0" fontId="0" fillId="4" borderId="0" xfId="0" applyFill="1" applyAlignment="1"/>
    <xf numFmtId="0" fontId="42" fillId="0" borderId="0" xfId="84" applyFill="1"/>
    <xf numFmtId="0" fontId="3" fillId="0" borderId="0" xfId="0" applyFont="1"/>
    <xf numFmtId="0" fontId="37" fillId="0" borderId="0" xfId="0" applyFont="1"/>
    <xf numFmtId="38" fontId="60" fillId="4" borderId="0" xfId="5" applyNumberFormat="1" applyFont="1" applyFill="1" applyAlignment="1" applyProtection="1">
      <alignment vertical="center"/>
    </xf>
    <xf numFmtId="0" fontId="61" fillId="4" borderId="0" xfId="0" applyFont="1" applyFill="1"/>
    <xf numFmtId="0" fontId="40" fillId="0" borderId="0" xfId="0" applyFont="1"/>
    <xf numFmtId="38" fontId="62" fillId="4" borderId="0" xfId="5" applyNumberFormat="1" applyFont="1" applyFill="1" applyAlignment="1" applyProtection="1">
      <alignment vertical="center"/>
    </xf>
    <xf numFmtId="38" fontId="40" fillId="4" borderId="0" xfId="4" applyNumberFormat="1" applyFont="1" applyFill="1" applyProtection="1"/>
    <xf numFmtId="0" fontId="63" fillId="4" borderId="0" xfId="0" applyFont="1" applyFill="1"/>
    <xf numFmtId="0" fontId="40" fillId="4" borderId="0" xfId="0" applyFont="1" applyFill="1"/>
    <xf numFmtId="0" fontId="46" fillId="0" borderId="0" xfId="0" applyFont="1"/>
    <xf numFmtId="38" fontId="64" fillId="4" borderId="0" xfId="5" applyNumberFormat="1" applyFont="1" applyFill="1" applyAlignment="1" applyProtection="1">
      <alignment vertical="center"/>
    </xf>
    <xf numFmtId="38" fontId="46" fillId="4" borderId="0" xfId="4" applyNumberFormat="1" applyFont="1" applyFill="1" applyProtection="1"/>
    <xf numFmtId="0" fontId="65" fillId="4" borderId="0" xfId="0" applyFont="1" applyFill="1"/>
    <xf numFmtId="0" fontId="46" fillId="4" borderId="0" xfId="0" applyFont="1" applyFill="1"/>
    <xf numFmtId="0" fontId="46" fillId="4" borderId="0" xfId="4" applyFont="1" applyFill="1" applyProtection="1"/>
    <xf numFmtId="0" fontId="57" fillId="4" borderId="0" xfId="0" applyFont="1" applyFill="1" applyAlignment="1">
      <alignment horizontal="left" vertical="center"/>
    </xf>
    <xf numFmtId="0" fontId="53" fillId="0" borderId="0" xfId="0" applyFont="1"/>
    <xf numFmtId="0" fontId="67" fillId="4" borderId="0" xfId="0" applyFont="1" applyFill="1"/>
    <xf numFmtId="0" fontId="53" fillId="4" borderId="0" xfId="0" applyFont="1" applyFill="1"/>
    <xf numFmtId="0" fontId="53" fillId="4" borderId="0" xfId="4" applyFont="1" applyFill="1" applyProtection="1"/>
    <xf numFmtId="0" fontId="26" fillId="4" borderId="0" xfId="4" applyFont="1" applyFill="1" applyProtection="1"/>
    <xf numFmtId="38" fontId="66" fillId="4" borderId="0" xfId="5" quotePrefix="1" applyNumberFormat="1" applyFont="1" applyFill="1" applyAlignment="1" applyProtection="1">
      <alignment vertical="center"/>
    </xf>
    <xf numFmtId="0" fontId="58" fillId="0" borderId="0" xfId="0" applyFont="1"/>
    <xf numFmtId="38" fontId="68" fillId="4" borderId="0" xfId="5" applyNumberFormat="1" applyFont="1" applyFill="1" applyAlignment="1" applyProtection="1">
      <alignment vertical="center"/>
    </xf>
    <xf numFmtId="38" fontId="58" fillId="4" borderId="0" xfId="4" applyNumberFormat="1" applyFont="1" applyFill="1" applyProtection="1"/>
    <xf numFmtId="0" fontId="69" fillId="4" borderId="0" xfId="0" applyFont="1" applyFill="1"/>
    <xf numFmtId="0" fontId="58" fillId="4" borderId="0" xfId="0" applyFont="1" applyFill="1"/>
    <xf numFmtId="0" fontId="59" fillId="0" borderId="3" xfId="0" applyFont="1" applyFill="1" applyBorder="1"/>
    <xf numFmtId="0" fontId="0" fillId="0" borderId="0" xfId="0" applyAlignment="1">
      <alignment vertical="top"/>
    </xf>
    <xf numFmtId="38" fontId="3" fillId="4" borderId="0" xfId="4" applyNumberFormat="1" applyFont="1" applyFill="1" applyAlignment="1" applyProtection="1">
      <alignment vertical="top"/>
    </xf>
    <xf numFmtId="0" fontId="10" fillId="4" borderId="0" xfId="0" applyFont="1" applyFill="1" applyAlignment="1">
      <alignment vertical="top"/>
    </xf>
    <xf numFmtId="0" fontId="3" fillId="4" borderId="0" xfId="0" applyFont="1" applyFill="1" applyAlignment="1">
      <alignment vertical="top"/>
    </xf>
    <xf numFmtId="0" fontId="3" fillId="4" borderId="0" xfId="4" applyFont="1" applyFill="1" applyAlignment="1" applyProtection="1">
      <alignment vertical="top"/>
    </xf>
    <xf numFmtId="38" fontId="11" fillId="4" borderId="0" xfId="5" applyNumberFormat="1" applyFill="1" applyAlignment="1" applyProtection="1">
      <alignment vertical="top"/>
    </xf>
    <xf numFmtId="0" fontId="0" fillId="4" borderId="0" xfId="0" applyFill="1" applyAlignment="1">
      <alignment vertical="top"/>
    </xf>
    <xf numFmtId="0" fontId="15" fillId="4" borderId="0" xfId="4" applyFont="1" applyFill="1" applyProtection="1"/>
    <xf numFmtId="0" fontId="71" fillId="0" borderId="0" xfId="0" applyFont="1" applyFill="1"/>
    <xf numFmtId="169" fontId="3" fillId="4" borderId="0" xfId="0" applyNumberFormat="1" applyFont="1" applyFill="1" applyBorder="1"/>
    <xf numFmtId="166" fontId="3" fillId="0" borderId="0" xfId="0" applyNumberFormat="1" applyFont="1"/>
    <xf numFmtId="166" fontId="4" fillId="0" borderId="0" xfId="0" applyNumberFormat="1" applyFont="1"/>
    <xf numFmtId="165" fontId="4" fillId="2" borderId="0" xfId="0" applyNumberFormat="1" applyFont="1" applyFill="1"/>
    <xf numFmtId="0" fontId="4" fillId="0" borderId="0" xfId="0" applyFont="1" applyBorder="1"/>
    <xf numFmtId="0" fontId="4" fillId="0" borderId="0" xfId="0" applyFont="1"/>
    <xf numFmtId="166" fontId="4" fillId="2" borderId="0" xfId="0" applyNumberFormat="1" applyFont="1" applyFill="1"/>
    <xf numFmtId="165" fontId="4" fillId="3" borderId="0" xfId="0" applyNumberFormat="1" applyFont="1" applyFill="1"/>
    <xf numFmtId="9" fontId="4" fillId="0" borderId="0" xfId="1" applyFont="1"/>
    <xf numFmtId="165" fontId="3" fillId="0" borderId="0" xfId="0" applyNumberFormat="1" applyFont="1"/>
    <xf numFmtId="165" fontId="4" fillId="0" borderId="0" xfId="0" applyNumberFormat="1" applyFont="1"/>
    <xf numFmtId="165" fontId="35" fillId="0" borderId="0" xfId="0" applyNumberFormat="1" applyFont="1"/>
    <xf numFmtId="165" fontId="25" fillId="2" borderId="0" xfId="0" applyNumberFormat="1" applyFont="1" applyFill="1"/>
    <xf numFmtId="165" fontId="25" fillId="3" borderId="0" xfId="0" applyNumberFormat="1" applyFont="1" applyFill="1"/>
    <xf numFmtId="165" fontId="35" fillId="2" borderId="0" xfId="0" applyNumberFormat="1" applyFont="1" applyFill="1"/>
    <xf numFmtId="9" fontId="3" fillId="0" borderId="0" xfId="1" applyFont="1" applyAlignment="1">
      <alignment horizontal="right"/>
    </xf>
    <xf numFmtId="9" fontId="3" fillId="2" borderId="0" xfId="1" applyFont="1" applyFill="1" applyAlignment="1">
      <alignment horizontal="right"/>
    </xf>
    <xf numFmtId="166" fontId="0" fillId="4" borderId="0" xfId="0" applyNumberFormat="1" applyFill="1"/>
    <xf numFmtId="166" fontId="4" fillId="4" borderId="0" xfId="0" applyNumberFormat="1" applyFont="1" applyFill="1"/>
    <xf numFmtId="3" fontId="14" fillId="0" borderId="0" xfId="0" applyNumberFormat="1" applyFont="1"/>
    <xf numFmtId="0" fontId="4" fillId="0" borderId="0" xfId="2" applyFont="1" applyBorder="1" applyAlignment="1">
      <alignment horizontal="left"/>
    </xf>
    <xf numFmtId="9" fontId="0" fillId="0" borderId="0" xfId="1" applyFont="1" applyFill="1"/>
    <xf numFmtId="166" fontId="3" fillId="0" borderId="0" xfId="0" quotePrefix="1" applyNumberFormat="1" applyFont="1"/>
    <xf numFmtId="3" fontId="0" fillId="0" borderId="0" xfId="0" applyNumberFormat="1"/>
    <xf numFmtId="3" fontId="0" fillId="0" borderId="0" xfId="0" applyNumberFormat="1" applyAlignment="1">
      <alignment horizontal="right"/>
    </xf>
    <xf numFmtId="4" fontId="3" fillId="0" borderId="0" xfId="0" applyNumberFormat="1" applyFont="1" applyAlignment="1">
      <alignment horizontal="right" vertical="top"/>
    </xf>
    <xf numFmtId="2" fontId="3" fillId="2" borderId="0" xfId="0" applyNumberFormat="1" applyFont="1" applyFill="1" applyAlignment="1">
      <alignment horizontal="right" vertical="top"/>
    </xf>
    <xf numFmtId="3" fontId="3" fillId="2" borderId="0" xfId="0" applyNumberFormat="1" applyFont="1" applyFill="1" applyAlignment="1">
      <alignment horizontal="right" vertical="top"/>
    </xf>
    <xf numFmtId="9" fontId="3" fillId="0" borderId="0" xfId="1" applyFont="1" applyAlignment="1">
      <alignment horizontal="right" vertical="top"/>
    </xf>
    <xf numFmtId="9" fontId="3" fillId="2" borderId="0" xfId="1" applyFont="1" applyFill="1" applyAlignment="1">
      <alignment horizontal="right" vertical="top"/>
    </xf>
    <xf numFmtId="3" fontId="0" fillId="0" borderId="0" xfId="0" applyNumberFormat="1" applyAlignment="1">
      <alignment horizontal="right" vertical="top"/>
    </xf>
    <xf numFmtId="1" fontId="0" fillId="2" borderId="0" xfId="0" applyNumberFormat="1" applyFill="1" applyAlignment="1">
      <alignment horizontal="right" vertical="top"/>
    </xf>
    <xf numFmtId="0" fontId="0" fillId="0" borderId="0" xfId="0" applyAlignment="1">
      <alignment horizontal="right" vertical="top"/>
    </xf>
    <xf numFmtId="9" fontId="0" fillId="0" borderId="0" xfId="1" applyFont="1" applyAlignment="1">
      <alignment horizontal="right" vertical="top"/>
    </xf>
    <xf numFmtId="0" fontId="37" fillId="4" borderId="4" xfId="0" applyFont="1" applyFill="1" applyBorder="1" applyAlignment="1">
      <alignment wrapText="1"/>
    </xf>
    <xf numFmtId="0" fontId="75" fillId="4" borderId="0" xfId="0" applyFont="1" applyFill="1" applyBorder="1" applyAlignment="1">
      <alignment horizontal="left" indent="1"/>
    </xf>
    <xf numFmtId="3" fontId="15" fillId="0" borderId="0" xfId="0" applyNumberFormat="1" applyFont="1" applyAlignment="1">
      <alignment horizontal="right" vertical="top"/>
    </xf>
    <xf numFmtId="3" fontId="0" fillId="2" borderId="0" xfId="0" applyNumberFormat="1" applyFill="1"/>
    <xf numFmtId="3" fontId="0" fillId="2" borderId="0" xfId="0" applyNumberFormat="1" applyFill="1" applyAlignment="1">
      <alignment horizontal="right" vertical="top"/>
    </xf>
    <xf numFmtId="3" fontId="15" fillId="2" borderId="0" xfId="0" applyNumberFormat="1" applyFont="1" applyFill="1" applyAlignment="1">
      <alignment horizontal="right" vertical="top"/>
    </xf>
    <xf numFmtId="3" fontId="3" fillId="0" borderId="0" xfId="0" applyNumberFormat="1" applyFont="1" applyAlignment="1">
      <alignment horizontal="right" vertical="top"/>
    </xf>
    <xf numFmtId="0" fontId="76" fillId="0" borderId="0" xfId="0" applyFont="1" applyFill="1" applyBorder="1" applyAlignment="1">
      <alignment vertical="center" wrapText="1"/>
    </xf>
    <xf numFmtId="3" fontId="4" fillId="2" borderId="0" xfId="0" applyNumberFormat="1" applyFont="1" applyFill="1"/>
    <xf numFmtId="0" fontId="14" fillId="4" borderId="0" xfId="0" applyFont="1" applyFill="1" applyBorder="1"/>
    <xf numFmtId="3" fontId="15" fillId="0" borderId="0" xfId="0" applyNumberFormat="1" applyFont="1"/>
    <xf numFmtId="3" fontId="32" fillId="0" borderId="0" xfId="0" quotePrefix="1" applyNumberFormat="1" applyFont="1" applyAlignment="1">
      <alignment horizontal="right"/>
    </xf>
    <xf numFmtId="0" fontId="4" fillId="2" borderId="0" xfId="0" applyFont="1" applyFill="1"/>
    <xf numFmtId="0" fontId="15" fillId="0" borderId="0" xfId="0" applyFont="1" applyAlignment="1">
      <alignment horizontal="left"/>
    </xf>
    <xf numFmtId="3" fontId="15" fillId="0" borderId="0" xfId="0" quotePrefix="1" applyNumberFormat="1" applyFont="1" applyAlignment="1">
      <alignment horizontal="left"/>
    </xf>
    <xf numFmtId="3" fontId="15" fillId="0" borderId="0" xfId="0" applyNumberFormat="1" applyFont="1" applyAlignment="1">
      <alignment horizontal="left"/>
    </xf>
    <xf numFmtId="0" fontId="37" fillId="4" borderId="4" xfId="81" applyFont="1" applyFill="1" applyBorder="1" applyAlignment="1">
      <alignment horizontal="left"/>
    </xf>
    <xf numFmtId="166" fontId="3" fillId="4" borderId="0" xfId="0" applyNumberFormat="1" applyFont="1" applyFill="1" applyBorder="1" applyAlignment="1">
      <alignment horizontal="right"/>
    </xf>
    <xf numFmtId="0" fontId="3" fillId="0" borderId="0" xfId="0" applyFont="1" applyAlignment="1">
      <alignment wrapText="1"/>
    </xf>
    <xf numFmtId="0" fontId="38" fillId="4" borderId="4" xfId="7" applyFont="1" applyFill="1" applyBorder="1" applyAlignment="1">
      <alignment horizontal="left" vertical="center"/>
    </xf>
    <xf numFmtId="0" fontId="3" fillId="0" borderId="0" xfId="0" applyFont="1" applyAlignment="1">
      <alignment horizontal="left"/>
    </xf>
    <xf numFmtId="167" fontId="0" fillId="4" borderId="0" xfId="1" applyNumberFormat="1" applyFont="1" applyFill="1" applyBorder="1"/>
    <xf numFmtId="167" fontId="0" fillId="2" borderId="0" xfId="1" applyNumberFormat="1" applyFont="1" applyFill="1" applyBorder="1"/>
    <xf numFmtId="174" fontId="0" fillId="4" borderId="0" xfId="0" applyNumberFormat="1" applyFont="1" applyFill="1" applyBorder="1"/>
    <xf numFmtId="174" fontId="0" fillId="2" borderId="0" xfId="0" applyNumberFormat="1" applyFont="1" applyFill="1" applyBorder="1"/>
    <xf numFmtId="172" fontId="0" fillId="4" borderId="0" xfId="0" applyNumberFormat="1" applyFont="1" applyFill="1" applyBorder="1"/>
    <xf numFmtId="172" fontId="0" fillId="2" borderId="0" xfId="0" applyNumberFormat="1" applyFont="1" applyFill="1" applyBorder="1"/>
    <xf numFmtId="9" fontId="0" fillId="2" borderId="0" xfId="1" applyFont="1" applyFill="1" applyBorder="1"/>
    <xf numFmtId="165" fontId="0" fillId="0" borderId="0" xfId="0" applyNumberFormat="1" applyFill="1"/>
    <xf numFmtId="165" fontId="6" fillId="0" borderId="0" xfId="0" applyNumberFormat="1" applyFont="1" applyFill="1"/>
    <xf numFmtId="166" fontId="0" fillId="0" borderId="0" xfId="0" applyNumberFormat="1" applyFill="1"/>
    <xf numFmtId="0" fontId="14" fillId="0" borderId="0" xfId="81" applyFont="1" applyFill="1" applyBorder="1" applyAlignment="1">
      <alignment horizontal="left" indent="1"/>
    </xf>
    <xf numFmtId="0" fontId="3" fillId="0" borderId="0" xfId="0" quotePrefix="1" applyFont="1"/>
    <xf numFmtId="0" fontId="3" fillId="0" borderId="0" xfId="0" applyFont="1" applyBorder="1"/>
    <xf numFmtId="0" fontId="14" fillId="0" borderId="0" xfId="0" applyFont="1" applyFill="1" applyBorder="1" applyAlignment="1">
      <alignment horizontal="left" indent="1"/>
    </xf>
    <xf numFmtId="165" fontId="3" fillId="0" borderId="0" xfId="0" applyNumberFormat="1" applyFont="1" applyFill="1"/>
    <xf numFmtId="9" fontId="3" fillId="0" borderId="0" xfId="1" applyFont="1" applyFill="1"/>
    <xf numFmtId="9" fontId="3" fillId="2" borderId="0" xfId="1" applyFont="1" applyFill="1" applyBorder="1"/>
    <xf numFmtId="172" fontId="3" fillId="2" borderId="0" xfId="0" applyNumberFormat="1" applyFont="1" applyFill="1" applyBorder="1"/>
    <xf numFmtId="0" fontId="3" fillId="0" borderId="0" xfId="0" applyFont="1" applyAlignment="1">
      <alignment horizontal="left" indent="1"/>
    </xf>
    <xf numFmtId="0" fontId="0" fillId="0" borderId="0" xfId="0" applyAlignment="1">
      <alignment horizontal="left" indent="1"/>
    </xf>
    <xf numFmtId="166" fontId="3" fillId="4" borderId="0" xfId="81" applyNumberFormat="1" applyFont="1" applyFill="1" applyAlignment="1">
      <alignment horizontal="left" indent="1"/>
    </xf>
    <xf numFmtId="166" fontId="0" fillId="2" borderId="0" xfId="0" applyNumberFormat="1" applyFill="1" applyBorder="1"/>
    <xf numFmtId="166" fontId="27" fillId="2" borderId="0" xfId="0" applyNumberFormat="1" applyFont="1" applyFill="1" applyBorder="1"/>
    <xf numFmtId="166" fontId="4" fillId="3" borderId="0" xfId="0" applyNumberFormat="1" applyFont="1" applyFill="1"/>
    <xf numFmtId="0" fontId="77" fillId="0" borderId="0" xfId="0" applyFont="1" applyFill="1"/>
    <xf numFmtId="0" fontId="78" fillId="0" borderId="0" xfId="0" applyFont="1" applyFill="1"/>
    <xf numFmtId="43" fontId="0" fillId="0" borderId="0" xfId="0" applyNumberFormat="1"/>
    <xf numFmtId="175" fontId="0" fillId="0" borderId="0" xfId="0" applyNumberFormat="1"/>
    <xf numFmtId="176" fontId="3" fillId="0" borderId="0" xfId="0" applyNumberFormat="1" applyFont="1" applyFill="1"/>
    <xf numFmtId="1" fontId="3" fillId="2" borderId="0" xfId="0" applyNumberFormat="1" applyFont="1" applyFill="1" applyAlignment="1">
      <alignment horizontal="right" vertical="top"/>
    </xf>
    <xf numFmtId="177" fontId="0" fillId="0" borderId="0" xfId="0" applyNumberFormat="1"/>
    <xf numFmtId="177" fontId="44" fillId="4" borderId="0" xfId="81" applyNumberFormat="1" applyFont="1" applyFill="1" applyBorder="1" applyAlignment="1">
      <alignment horizontal="right"/>
    </xf>
    <xf numFmtId="173" fontId="0" fillId="0" borderId="0" xfId="0" applyNumberFormat="1"/>
    <xf numFmtId="177" fontId="44" fillId="2" borderId="0" xfId="81" applyNumberFormat="1" applyFont="1" applyFill="1" applyBorder="1" applyAlignment="1">
      <alignment horizontal="right"/>
    </xf>
    <xf numFmtId="177" fontId="0" fillId="2" borderId="0" xfId="0" applyNumberFormat="1" applyFill="1"/>
    <xf numFmtId="0" fontId="79" fillId="4" borderId="0" xfId="0" applyFont="1" applyFill="1"/>
    <xf numFmtId="0" fontId="79" fillId="4" borderId="0" xfId="0" applyFont="1" applyFill="1" applyAlignment="1">
      <alignment horizontal="right"/>
    </xf>
    <xf numFmtId="165" fontId="0" fillId="0" borderId="0" xfId="0" applyNumberFormat="1" applyBorder="1"/>
    <xf numFmtId="0" fontId="77" fillId="0" borderId="0" xfId="0" applyFont="1" applyFill="1" applyAlignment="1">
      <alignment horizontal="right"/>
    </xf>
    <xf numFmtId="165" fontId="25" fillId="0" borderId="0" xfId="0" applyNumberFormat="1" applyFont="1"/>
    <xf numFmtId="166" fontId="6" fillId="0" borderId="0" xfId="0" applyNumberFormat="1" applyFont="1"/>
    <xf numFmtId="166" fontId="6" fillId="0" borderId="0" xfId="0" applyNumberFormat="1" applyFont="1" applyFill="1"/>
    <xf numFmtId="166" fontId="25" fillId="4" borderId="0" xfId="0" applyNumberFormat="1" applyFont="1" applyFill="1"/>
    <xf numFmtId="166" fontId="25" fillId="2" borderId="0" xfId="0" applyNumberFormat="1" applyFont="1" applyFill="1"/>
    <xf numFmtId="0" fontId="38" fillId="4" borderId="4" xfId="7" applyFont="1" applyFill="1" applyBorder="1" applyAlignment="1">
      <alignment horizontal="left" vertical="center" wrapText="1"/>
    </xf>
    <xf numFmtId="0" fontId="3" fillId="4" borderId="0" xfId="0" applyFont="1" applyFill="1" applyBorder="1" applyAlignment="1">
      <alignment vertical="center"/>
    </xf>
    <xf numFmtId="9" fontId="3" fillId="4" borderId="0" xfId="0" applyNumberFormat="1" applyFont="1" applyFill="1" applyBorder="1" applyAlignment="1">
      <alignment horizontal="right"/>
    </xf>
    <xf numFmtId="9" fontId="3" fillId="4" borderId="0" xfId="0" applyNumberFormat="1" applyFont="1" applyFill="1" applyBorder="1" applyAlignment="1">
      <alignment horizontal="right" vertical="center"/>
    </xf>
    <xf numFmtId="0" fontId="3" fillId="4" borderId="0" xfId="0" applyFont="1" applyFill="1" applyBorder="1" applyAlignment="1"/>
    <xf numFmtId="172" fontId="3" fillId="4" borderId="0" xfId="0" applyNumberFormat="1" applyFont="1" applyFill="1" applyBorder="1" applyAlignment="1">
      <alignment horizontal="right" vertical="center"/>
    </xf>
    <xf numFmtId="0" fontId="3" fillId="4" borderId="0" xfId="0" applyFont="1" applyFill="1" applyBorder="1" applyAlignment="1">
      <alignment horizontal="right" vertical="center"/>
    </xf>
    <xf numFmtId="0" fontId="3" fillId="0" borderId="0" xfId="8" applyFont="1" applyFill="1"/>
    <xf numFmtId="0" fontId="0" fillId="0" borderId="0" xfId="0" quotePrefix="1" applyFill="1"/>
    <xf numFmtId="0" fontId="79" fillId="0" borderId="0" xfId="0" applyFont="1" applyFill="1"/>
    <xf numFmtId="0" fontId="79" fillId="0" borderId="0" xfId="0" applyFont="1" applyFill="1" applyAlignment="1">
      <alignment horizontal="right"/>
    </xf>
    <xf numFmtId="0" fontId="3" fillId="0" borderId="0" xfId="0" quotePrefix="1" applyFont="1" applyFill="1"/>
    <xf numFmtId="0" fontId="3" fillId="0" borderId="0" xfId="2" applyFill="1"/>
    <xf numFmtId="0" fontId="15" fillId="0" borderId="0" xfId="2" applyFont="1" applyFill="1"/>
    <xf numFmtId="0" fontId="81" fillId="0" borderId="0" xfId="0" applyFont="1"/>
    <xf numFmtId="0" fontId="81" fillId="0" borderId="0" xfId="0" applyFont="1" applyFill="1"/>
    <xf numFmtId="0" fontId="15" fillId="4" borderId="12" xfId="4" applyFont="1" applyFill="1" applyBorder="1" applyAlignment="1" applyProtection="1">
      <alignment horizontal="left" vertical="top" wrapText="1"/>
    </xf>
    <xf numFmtId="0" fontId="15" fillId="0" borderId="0" xfId="0" applyFont="1" applyFill="1" applyBorder="1" applyAlignment="1">
      <alignment horizontal="justify" vertical="top" wrapText="1"/>
    </xf>
    <xf numFmtId="0" fontId="70" fillId="0" borderId="0" xfId="0" applyFont="1" applyFill="1" applyBorder="1" applyAlignment="1">
      <alignment horizontal="justify" vertical="top" wrapText="1"/>
    </xf>
    <xf numFmtId="0" fontId="15" fillId="0" borderId="0" xfId="0" applyFont="1" applyFill="1" applyBorder="1" applyAlignment="1">
      <alignment horizontal="justify" vertical="top"/>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5" fillId="10" borderId="0" xfId="0" applyFont="1" applyFill="1" applyBorder="1" applyAlignment="1">
      <alignment horizontal="center" vertical="center" wrapText="1"/>
    </xf>
    <xf numFmtId="0" fontId="82" fillId="0" borderId="0" xfId="0" applyFont="1" applyFill="1"/>
    <xf numFmtId="10" fontId="3" fillId="2" borderId="0" xfId="1" applyNumberFormat="1" applyFont="1" applyFill="1" applyAlignment="1">
      <alignment horizontal="right"/>
    </xf>
    <xf numFmtId="165" fontId="4" fillId="4" borderId="0" xfId="0" applyNumberFormat="1" applyFont="1" applyFill="1"/>
    <xf numFmtId="9" fontId="3" fillId="0" borderId="0" xfId="1" applyFont="1"/>
    <xf numFmtId="165" fontId="3" fillId="2" borderId="0" xfId="0" applyNumberFormat="1" applyFont="1" applyFill="1"/>
    <xf numFmtId="165" fontId="3" fillId="4" borderId="0" xfId="0" applyNumberFormat="1" applyFont="1" applyFill="1"/>
    <xf numFmtId="9" fontId="3" fillId="2" borderId="0" xfId="1" applyFont="1" applyFill="1"/>
    <xf numFmtId="165" fontId="6" fillId="4" borderId="0" xfId="0" applyNumberFormat="1" applyFont="1" applyFill="1"/>
    <xf numFmtId="165" fontId="25" fillId="4" borderId="0" xfId="0" applyNumberFormat="1" applyFont="1" applyFill="1"/>
    <xf numFmtId="166" fontId="3" fillId="0" borderId="0" xfId="0" applyNumberFormat="1" applyFont="1" applyFill="1"/>
    <xf numFmtId="0" fontId="6" fillId="0" borderId="0" xfId="0" applyFont="1"/>
  </cellXfs>
  <cellStyles count="85">
    <cellStyle name="Bad" xfId="84" builtinId="27"/>
    <cellStyle name="Body_numberformat" xfId="79"/>
    <cellStyle name="Bold" xfId="80"/>
    <cellStyle name="ColHead" xfId="11"/>
    <cellStyle name="ColHeadBold" xfId="12"/>
    <cellStyle name="Comma 2" xfId="3"/>
    <cellStyle name="Comma 2 2" xfId="42"/>
    <cellStyle name="Comma 2_Capacity changes Press Q1" xfId="69"/>
    <cellStyle name="Comma 3" xfId="13"/>
    <cellStyle name="Comma 3 2" xfId="43"/>
    <cellStyle name="Comma 4" xfId="44"/>
    <cellStyle name="Comma 5" xfId="45"/>
    <cellStyle name="Figure" xfId="14"/>
    <cellStyle name="FigureBold" xfId="15"/>
    <cellStyle name="Heading" xfId="16"/>
    <cellStyle name="Hyperlink" xfId="5" builtinId="8"/>
    <cellStyle name="Komma 2" xfId="24"/>
    <cellStyle name="Normal" xfId="0" builtinId="0"/>
    <cellStyle name="Normal 10" xfId="17"/>
    <cellStyle name="Normal 11" xfId="18"/>
    <cellStyle name="Normal 12" xfId="19"/>
    <cellStyle name="Normal 13" xfId="20"/>
    <cellStyle name="Normal 14" xfId="21"/>
    <cellStyle name="Normal 15" xfId="22"/>
    <cellStyle name="Normal 16" xfId="46"/>
    <cellStyle name="Normal 17" xfId="47"/>
    <cellStyle name="Normal 18" xfId="48"/>
    <cellStyle name="Normal 19" xfId="49"/>
    <cellStyle name="Normal 2" xfId="2"/>
    <cellStyle name="Normal 2 2" xfId="23"/>
    <cellStyle name="Normal 2 3" xfId="10"/>
    <cellStyle name="Normal 2 3 2" xfId="74"/>
    <cellStyle name="Normal 2_CCASHFLOW" xfId="50"/>
    <cellStyle name="Normal 2_NBASEPREP" xfId="6"/>
    <cellStyle name="Normal 20" xfId="51"/>
    <cellStyle name="Normal 21" xfId="52"/>
    <cellStyle name="Normal 22" xfId="53"/>
    <cellStyle name="Normal 23" xfId="54"/>
    <cellStyle name="Normal 24" xfId="70"/>
    <cellStyle name="Normal 25" xfId="7"/>
    <cellStyle name="Normal 25 2" xfId="78"/>
    <cellStyle name="Normal 27" xfId="83"/>
    <cellStyle name="Normal 3" xfId="4"/>
    <cellStyle name="Normal 3 2" xfId="25"/>
    <cellStyle name="Normal 3_IAS 19 Pension" xfId="26"/>
    <cellStyle name="Normal 4" xfId="9"/>
    <cellStyle name="Normal 4 2" xfId="27"/>
    <cellStyle name="Normal 4 3" xfId="28"/>
    <cellStyle name="Normal 4 4" xfId="55"/>
    <cellStyle name="Normal 4 5" xfId="56"/>
    <cellStyle name="Normal 48" xfId="82"/>
    <cellStyle name="Normal 5" xfId="29"/>
    <cellStyle name="Normal 5 2" xfId="30"/>
    <cellStyle name="Normal 5 3" xfId="31"/>
    <cellStyle name="Normal 5 4" xfId="57"/>
    <cellStyle name="Normal 5 5" xfId="58"/>
    <cellStyle name="Normal 5_GCR Financial Instruments" xfId="72"/>
    <cellStyle name="Normal 6" xfId="32"/>
    <cellStyle name="Normal 6 10" xfId="75"/>
    <cellStyle name="Normal 6 2" xfId="33"/>
    <cellStyle name="Normal 6 3" xfId="34"/>
    <cellStyle name="Normal 6 4" xfId="59"/>
    <cellStyle name="Normal 6 5" xfId="60"/>
    <cellStyle name="Normal 6 6" xfId="61"/>
    <cellStyle name="Normal 6 7" xfId="62"/>
    <cellStyle name="Normal 6 8" xfId="63"/>
    <cellStyle name="Normal 6 9" xfId="64"/>
    <cellStyle name="Normal 6_GCR Financial Instruments" xfId="73"/>
    <cellStyle name="Normal 7" xfId="35"/>
    <cellStyle name="Normal 8" xfId="36"/>
    <cellStyle name="Normal 9" xfId="37"/>
    <cellStyle name="Normal 9 2" xfId="65"/>
    <cellStyle name="Normal 9 3" xfId="66"/>
    <cellStyle name="Normal 9 4" xfId="67"/>
    <cellStyle name="Normal 9_GCR JV move" xfId="76"/>
    <cellStyle name="Normal_GCR Key 2" xfId="81"/>
    <cellStyle name="Normal_GCR Net Debt" xfId="8"/>
    <cellStyle name="Percent" xfId="1" builtinId="5"/>
    <cellStyle name="Percent 2" xfId="38"/>
    <cellStyle name="Percent 3" xfId="39"/>
    <cellStyle name="Percent 4" xfId="68"/>
    <cellStyle name="Percent 5" xfId="71"/>
    <cellStyle name="Standaard 2" xfId="77"/>
    <cellStyle name="TableText" xfId="40"/>
    <cellStyle name="TableTextBold" xfId="41"/>
  </cellStyles>
  <dxfs count="0"/>
  <tableStyles count="0" defaultTableStyle="TableStyleMedium2" defaultPivotStyle="PivotStyleLight16"/>
  <colors>
    <mruColors>
      <color rgb="FFFFFFCC"/>
      <color rgb="FF00549F"/>
      <color rgb="FF85BD3F"/>
      <color rgb="FF000000"/>
      <color rgb="FF34A618"/>
      <color rgb="FF707173"/>
      <color rgb="FFFFA02F"/>
      <color rgb="FF00A9E0"/>
      <color rgb="FF5A9B28"/>
      <color rgb="FFE231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188511</xdr:colOff>
      <xdr:row>1</xdr:row>
      <xdr:rowOff>29435</xdr:rowOff>
    </xdr:from>
    <xdr:to>
      <xdr:col>2</xdr:col>
      <xdr:colOff>238125</xdr:colOff>
      <xdr:row>3</xdr:row>
      <xdr:rowOff>11760</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11" y="191360"/>
          <a:ext cx="659214" cy="43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11207</xdr:colOff>
      <xdr:row>4</xdr:row>
      <xdr:rowOff>10086</xdr:rowOff>
    </xdr:from>
    <xdr:to>
      <xdr:col>4</xdr:col>
      <xdr:colOff>502907</xdr:colOff>
      <xdr:row>23</xdr:row>
      <xdr:rowOff>15606</xdr:rowOff>
    </xdr:to>
    <xdr:pic>
      <xdr:nvPicPr>
        <xdr:cNvPr id="2" name="Picture 1"/>
        <xdr:cNvPicPr>
          <a:picLocks noChangeAspect="1"/>
        </xdr:cNvPicPr>
      </xdr:nvPicPr>
      <xdr:blipFill>
        <a:blip xmlns:r="http://schemas.openxmlformats.org/officeDocument/2006/relationships" r:embed="rId1"/>
        <a:stretch>
          <a:fillRect/>
        </a:stretch>
      </xdr:blipFill>
      <xdr:spPr>
        <a:xfrm>
          <a:off x="179295" y="704851"/>
          <a:ext cx="5937759" cy="2986284"/>
        </a:xfrm>
        <a:prstGeom prst="rect">
          <a:avLst/>
        </a:prstGeom>
      </xdr:spPr>
    </xdr:pic>
    <xdr:clientData/>
  </xdr:twoCellAnchor>
  <xdr:twoCellAnchor editAs="oneCell">
    <xdr:from>
      <xdr:col>5</xdr:col>
      <xdr:colOff>201707</xdr:colOff>
      <xdr:row>25</xdr:row>
      <xdr:rowOff>37490</xdr:rowOff>
    </xdr:from>
    <xdr:to>
      <xdr:col>15</xdr:col>
      <xdr:colOff>79732</xdr:colOff>
      <xdr:row>47</xdr:row>
      <xdr:rowOff>8607</xdr:rowOff>
    </xdr:to>
    <xdr:pic>
      <xdr:nvPicPr>
        <xdr:cNvPr id="11" name="Picture 10"/>
        <xdr:cNvPicPr>
          <a:picLocks noChangeAspect="1"/>
        </xdr:cNvPicPr>
      </xdr:nvPicPr>
      <xdr:blipFill>
        <a:blip xmlns:r="http://schemas.openxmlformats.org/officeDocument/2006/relationships" r:embed="rId2"/>
        <a:stretch>
          <a:fillRect/>
        </a:stretch>
      </xdr:blipFill>
      <xdr:spPr>
        <a:xfrm>
          <a:off x="6521825" y="4026784"/>
          <a:ext cx="5951613" cy="3422529"/>
        </a:xfrm>
        <a:prstGeom prst="rect">
          <a:avLst/>
        </a:prstGeom>
      </xdr:spPr>
    </xdr:pic>
    <xdr:clientData/>
  </xdr:twoCellAnchor>
  <xdr:twoCellAnchor editAs="oneCell">
    <xdr:from>
      <xdr:col>1</xdr:col>
      <xdr:colOff>11207</xdr:colOff>
      <xdr:row>25</xdr:row>
      <xdr:rowOff>37490</xdr:rowOff>
    </xdr:from>
    <xdr:to>
      <xdr:col>4</xdr:col>
      <xdr:colOff>437098</xdr:colOff>
      <xdr:row>43</xdr:row>
      <xdr:rowOff>21143</xdr:rowOff>
    </xdr:to>
    <xdr:pic>
      <xdr:nvPicPr>
        <xdr:cNvPr id="12" name="Picture 11"/>
        <xdr:cNvPicPr>
          <a:picLocks noChangeAspect="1"/>
        </xdr:cNvPicPr>
      </xdr:nvPicPr>
      <xdr:blipFill>
        <a:blip xmlns:r="http://schemas.openxmlformats.org/officeDocument/2006/relationships" r:embed="rId3"/>
        <a:stretch>
          <a:fillRect/>
        </a:stretch>
      </xdr:blipFill>
      <xdr:spPr>
        <a:xfrm>
          <a:off x="179295" y="4026784"/>
          <a:ext cx="5871950" cy="2807535"/>
        </a:xfrm>
        <a:prstGeom prst="rect">
          <a:avLst/>
        </a:prstGeom>
      </xdr:spPr>
    </xdr:pic>
    <xdr:clientData/>
  </xdr:twoCellAnchor>
  <xdr:twoCellAnchor editAs="oneCell">
    <xdr:from>
      <xdr:col>1</xdr:col>
      <xdr:colOff>11207</xdr:colOff>
      <xdr:row>48</xdr:row>
      <xdr:rowOff>88374</xdr:rowOff>
    </xdr:from>
    <xdr:to>
      <xdr:col>4</xdr:col>
      <xdr:colOff>490173</xdr:colOff>
      <xdr:row>64</xdr:row>
      <xdr:rowOff>148077</xdr:rowOff>
    </xdr:to>
    <xdr:pic>
      <xdr:nvPicPr>
        <xdr:cNvPr id="13" name="Picture 12"/>
        <xdr:cNvPicPr>
          <a:picLocks noChangeAspect="1"/>
        </xdr:cNvPicPr>
      </xdr:nvPicPr>
      <xdr:blipFill>
        <a:blip xmlns:r="http://schemas.openxmlformats.org/officeDocument/2006/relationships" r:embed="rId4"/>
        <a:stretch>
          <a:fillRect/>
        </a:stretch>
      </xdr:blipFill>
      <xdr:spPr>
        <a:xfrm>
          <a:off x="179295" y="7685962"/>
          <a:ext cx="5925025" cy="2569821"/>
        </a:xfrm>
        <a:prstGeom prst="rect">
          <a:avLst/>
        </a:prstGeom>
      </xdr:spPr>
    </xdr:pic>
    <xdr:clientData/>
  </xdr:twoCellAnchor>
  <xdr:twoCellAnchor editAs="oneCell">
    <xdr:from>
      <xdr:col>5</xdr:col>
      <xdr:colOff>201707</xdr:colOff>
      <xdr:row>48</xdr:row>
      <xdr:rowOff>88374</xdr:rowOff>
    </xdr:from>
    <xdr:to>
      <xdr:col>15</xdr:col>
      <xdr:colOff>281796</xdr:colOff>
      <xdr:row>68</xdr:row>
      <xdr:rowOff>128424</xdr:rowOff>
    </xdr:to>
    <xdr:pic>
      <xdr:nvPicPr>
        <xdr:cNvPr id="14" name="Picture 13"/>
        <xdr:cNvPicPr>
          <a:picLocks noChangeAspect="1"/>
        </xdr:cNvPicPr>
      </xdr:nvPicPr>
      <xdr:blipFill>
        <a:blip xmlns:r="http://schemas.openxmlformats.org/officeDocument/2006/relationships" r:embed="rId5"/>
        <a:stretch>
          <a:fillRect/>
        </a:stretch>
      </xdr:blipFill>
      <xdr:spPr>
        <a:xfrm>
          <a:off x="6521825" y="7685962"/>
          <a:ext cx="6153677" cy="3177697"/>
        </a:xfrm>
        <a:prstGeom prst="rect">
          <a:avLst/>
        </a:prstGeom>
      </xdr:spPr>
    </xdr:pic>
    <xdr:clientData/>
  </xdr:twoCellAnchor>
  <xdr:twoCellAnchor editAs="oneCell">
    <xdr:from>
      <xdr:col>5</xdr:col>
      <xdr:colOff>129523</xdr:colOff>
      <xdr:row>4</xdr:row>
      <xdr:rowOff>114299</xdr:rowOff>
    </xdr:from>
    <xdr:to>
      <xdr:col>15</xdr:col>
      <xdr:colOff>101802</xdr:colOff>
      <xdr:row>24</xdr:row>
      <xdr:rowOff>55562</xdr:rowOff>
    </xdr:to>
    <xdr:pic>
      <xdr:nvPicPr>
        <xdr:cNvPr id="4" name="Picture 3"/>
        <xdr:cNvPicPr>
          <a:picLocks noChangeAspect="1"/>
        </xdr:cNvPicPr>
      </xdr:nvPicPr>
      <xdr:blipFill>
        <a:blip xmlns:r="http://schemas.openxmlformats.org/officeDocument/2006/relationships" r:embed="rId6"/>
        <a:stretch>
          <a:fillRect/>
        </a:stretch>
      </xdr:blipFill>
      <xdr:spPr>
        <a:xfrm>
          <a:off x="6749398" y="812799"/>
          <a:ext cx="6338154" cy="3116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autoPageBreaks="0"/>
  </sheetPr>
  <dimension ref="A1:T37"/>
  <sheetViews>
    <sheetView showGridLines="0" tabSelected="1" zoomScaleNormal="100" zoomScaleSheetLayoutView="100" workbookViewId="0"/>
  </sheetViews>
  <sheetFormatPr defaultRowHeight="12.5" x14ac:dyDescent="0.25"/>
  <cols>
    <col min="1" max="1" width="3.453125" customWidth="1"/>
    <col min="2" max="9" width="9.1796875" customWidth="1"/>
  </cols>
  <sheetData>
    <row r="1" spans="1:19" x14ac:dyDescent="0.25">
      <c r="A1" s="33"/>
    </row>
    <row r="3" spans="1:19" ht="23" x14ac:dyDescent="0.5">
      <c r="B3" s="2"/>
      <c r="D3" s="246" t="s">
        <v>424</v>
      </c>
      <c r="E3" s="2"/>
      <c r="F3" s="2"/>
      <c r="H3" s="2"/>
      <c r="I3" s="2"/>
      <c r="K3" s="2"/>
      <c r="L3" s="4"/>
      <c r="M3" s="3"/>
      <c r="N3" s="4"/>
      <c r="O3" s="2"/>
    </row>
    <row r="4" spans="1:19" x14ac:dyDescent="0.25">
      <c r="B4" s="2"/>
      <c r="E4" s="2"/>
      <c r="F4" s="2"/>
      <c r="G4" s="2"/>
      <c r="H4" s="2"/>
      <c r="I4" s="2"/>
      <c r="J4" s="2"/>
      <c r="K4" s="2"/>
      <c r="L4" s="2"/>
      <c r="M4" s="3"/>
      <c r="N4" s="2"/>
      <c r="O4" s="2"/>
    </row>
    <row r="5" spans="1:19" s="33" customFormat="1" ht="13" x14ac:dyDescent="0.3">
      <c r="B5" s="237" t="s">
        <v>24</v>
      </c>
      <c r="C5" s="118"/>
      <c r="D5" s="118"/>
      <c r="E5" s="119"/>
      <c r="F5" s="118"/>
      <c r="G5" s="119"/>
      <c r="H5" s="119"/>
      <c r="I5" s="119"/>
      <c r="J5" s="119"/>
      <c r="K5" s="120"/>
      <c r="L5" s="119"/>
      <c r="M5" s="120"/>
      <c r="N5" s="119"/>
      <c r="O5" s="119"/>
      <c r="P5" s="117"/>
      <c r="Q5" s="117"/>
      <c r="R5" s="117"/>
      <c r="S5" s="117"/>
    </row>
    <row r="6" spans="1:19" ht="13" x14ac:dyDescent="0.3">
      <c r="A6" s="211"/>
      <c r="B6" s="212" t="s">
        <v>163</v>
      </c>
      <c r="C6" s="213"/>
      <c r="D6" s="8"/>
      <c r="E6" s="2"/>
      <c r="F6" s="6"/>
      <c r="G6" s="9"/>
      <c r="H6" s="2"/>
      <c r="I6" s="2"/>
      <c r="J6" s="2"/>
      <c r="K6" s="3"/>
      <c r="L6" s="2"/>
      <c r="M6" s="3"/>
      <c r="N6" s="2"/>
      <c r="O6" s="2"/>
    </row>
    <row r="7" spans="1:19" ht="13" x14ac:dyDescent="0.3">
      <c r="A7" s="211"/>
      <c r="B7" s="212" t="s">
        <v>270</v>
      </c>
      <c r="C7" s="212"/>
      <c r="D7" s="8"/>
      <c r="E7" s="2"/>
      <c r="F7" s="230"/>
      <c r="G7" s="9"/>
      <c r="H7" s="2"/>
      <c r="I7" s="2"/>
      <c r="J7" s="2"/>
      <c r="K7" s="3"/>
      <c r="L7" s="2"/>
      <c r="M7" s="3"/>
      <c r="N7" s="2"/>
      <c r="O7" s="2"/>
    </row>
    <row r="8" spans="1:19" ht="13" x14ac:dyDescent="0.3">
      <c r="A8" s="211"/>
      <c r="B8" s="212" t="s">
        <v>304</v>
      </c>
      <c r="C8" s="212"/>
      <c r="D8" s="8"/>
      <c r="E8" s="2"/>
      <c r="F8" s="230"/>
      <c r="G8" s="9"/>
      <c r="H8" s="2"/>
      <c r="I8" s="2"/>
      <c r="J8" s="2"/>
      <c r="K8" s="3"/>
      <c r="L8" s="2"/>
      <c r="M8" s="3"/>
      <c r="N8" s="2"/>
      <c r="O8" s="2"/>
    </row>
    <row r="10" spans="1:19" ht="13" x14ac:dyDescent="0.3">
      <c r="B10" s="116" t="s">
        <v>210</v>
      </c>
      <c r="E10" s="2"/>
    </row>
    <row r="11" spans="1:19" s="214" customFormat="1" ht="13" x14ac:dyDescent="0.3">
      <c r="B11" s="215" t="s">
        <v>211</v>
      </c>
      <c r="C11" s="216"/>
      <c r="D11" s="217"/>
      <c r="F11" s="216"/>
      <c r="G11" s="215"/>
      <c r="H11" s="218"/>
      <c r="I11" s="218"/>
      <c r="J11" s="218"/>
      <c r="K11" s="218"/>
      <c r="L11" s="218"/>
      <c r="M11" s="218"/>
      <c r="N11" s="218"/>
      <c r="O11" s="218"/>
    </row>
    <row r="12" spans="1:19" s="214" customFormat="1" ht="13" x14ac:dyDescent="0.3">
      <c r="B12" s="215" t="s">
        <v>201</v>
      </c>
      <c r="C12" s="216"/>
      <c r="D12" s="217"/>
      <c r="F12" s="216"/>
      <c r="G12" s="215"/>
      <c r="H12" s="218"/>
      <c r="I12" s="218"/>
      <c r="J12" s="218"/>
      <c r="K12" s="218"/>
      <c r="L12" s="218"/>
      <c r="M12" s="218"/>
      <c r="N12" s="218"/>
      <c r="O12" s="218"/>
    </row>
    <row r="13" spans="1:19" x14ac:dyDescent="0.25">
      <c r="B13" s="108"/>
      <c r="C13" s="5"/>
      <c r="D13" s="8"/>
      <c r="E13" s="2"/>
      <c r="F13" s="5"/>
      <c r="G13" s="9"/>
      <c r="H13" s="2"/>
      <c r="I13" s="2"/>
      <c r="J13" s="2"/>
      <c r="K13" s="3"/>
      <c r="L13" s="2"/>
      <c r="M13" s="3"/>
      <c r="N13" s="2"/>
      <c r="O13" s="2"/>
    </row>
    <row r="14" spans="1:19" ht="13" x14ac:dyDescent="0.3">
      <c r="B14" s="116" t="s">
        <v>212</v>
      </c>
      <c r="C14" s="5"/>
      <c r="D14" s="8"/>
      <c r="F14" s="5"/>
      <c r="G14" s="9"/>
      <c r="H14" s="2"/>
      <c r="I14" s="2"/>
      <c r="J14" s="2"/>
      <c r="K14" s="3"/>
      <c r="L14" s="2"/>
      <c r="M14" s="3"/>
      <c r="N14" s="2"/>
      <c r="O14" s="2"/>
    </row>
    <row r="15" spans="1:19" s="219" customFormat="1" ht="13" x14ac:dyDescent="0.3">
      <c r="B15" s="220" t="s">
        <v>213</v>
      </c>
      <c r="C15" s="221"/>
      <c r="D15" s="222"/>
      <c r="F15" s="221"/>
      <c r="G15" s="220"/>
      <c r="H15" s="223"/>
      <c r="I15" s="223"/>
      <c r="J15" s="223"/>
      <c r="K15" s="223"/>
      <c r="L15" s="223"/>
      <c r="M15" s="223"/>
      <c r="N15" s="223"/>
      <c r="O15" s="223"/>
    </row>
    <row r="16" spans="1:19" s="219" customFormat="1" ht="14.25" customHeight="1" x14ac:dyDescent="0.3">
      <c r="B16" s="220" t="s">
        <v>214</v>
      </c>
      <c r="C16" s="222"/>
      <c r="D16" s="222"/>
      <c r="F16" s="224"/>
      <c r="G16" s="220"/>
      <c r="H16" s="223"/>
      <c r="I16" s="223"/>
      <c r="J16" s="223"/>
      <c r="K16" s="223"/>
      <c r="L16" s="225"/>
      <c r="M16" s="223"/>
      <c r="N16" s="225"/>
      <c r="O16" s="223"/>
    </row>
    <row r="17" spans="2:20" x14ac:dyDescent="0.25">
      <c r="E17" s="2"/>
    </row>
    <row r="18" spans="2:20" ht="13" x14ac:dyDescent="0.3">
      <c r="B18" s="116" t="s">
        <v>377</v>
      </c>
      <c r="E18" s="2"/>
    </row>
    <row r="19" spans="2:20" s="226" customFormat="1" ht="13" x14ac:dyDescent="0.3">
      <c r="B19" s="231" t="s">
        <v>215</v>
      </c>
      <c r="C19" s="227"/>
      <c r="D19" s="227"/>
      <c r="F19" s="229"/>
      <c r="G19" s="231"/>
      <c r="H19" s="228"/>
      <c r="I19" s="228"/>
      <c r="J19" s="228"/>
      <c r="K19" s="228"/>
      <c r="L19" s="228"/>
      <c r="M19" s="228"/>
      <c r="N19" s="228"/>
      <c r="O19" s="228"/>
    </row>
    <row r="20" spans="2:20" s="226" customFormat="1" ht="13" x14ac:dyDescent="0.3">
      <c r="B20" s="231" t="s">
        <v>216</v>
      </c>
      <c r="C20" s="227"/>
      <c r="D20" s="227"/>
      <c r="F20" s="229"/>
      <c r="G20" s="231"/>
      <c r="H20" s="228"/>
      <c r="I20" s="228"/>
      <c r="J20" s="228"/>
      <c r="K20" s="228"/>
      <c r="L20" s="228"/>
      <c r="M20" s="228"/>
      <c r="N20" s="228"/>
      <c r="O20" s="228"/>
    </row>
    <row r="21" spans="2:20" s="226" customFormat="1" ht="13" x14ac:dyDescent="0.3">
      <c r="B21" s="231"/>
      <c r="C21" s="227"/>
      <c r="D21" s="227"/>
      <c r="F21" s="229"/>
      <c r="G21" s="231"/>
      <c r="H21" s="228"/>
      <c r="I21" s="228"/>
      <c r="J21" s="228"/>
      <c r="K21" s="228"/>
      <c r="L21" s="228"/>
      <c r="M21" s="228"/>
      <c r="N21" s="228"/>
      <c r="O21" s="228"/>
    </row>
    <row r="22" spans="2:20" s="232" customFormat="1" ht="13" x14ac:dyDescent="0.3">
      <c r="B22" s="233" t="s">
        <v>264</v>
      </c>
      <c r="C22" s="234"/>
      <c r="D22" s="235"/>
      <c r="F22" s="234"/>
      <c r="G22" s="233"/>
      <c r="H22" s="236"/>
      <c r="I22" s="236"/>
      <c r="J22" s="236"/>
      <c r="K22" s="236"/>
      <c r="L22" s="236"/>
      <c r="M22" s="236"/>
      <c r="N22" s="236"/>
      <c r="O22" s="236"/>
    </row>
    <row r="23" spans="2:20" x14ac:dyDescent="0.25">
      <c r="B23" s="9"/>
      <c r="C23" s="5"/>
      <c r="D23" s="8"/>
      <c r="F23" s="5"/>
      <c r="G23" s="9"/>
      <c r="H23" s="2"/>
      <c r="I23" s="2"/>
      <c r="J23" s="2"/>
      <c r="K23" s="3"/>
      <c r="L23" s="2"/>
      <c r="M23" s="3"/>
      <c r="N23" s="2"/>
      <c r="O23" s="2"/>
    </row>
    <row r="24" spans="2:20" s="33" customFormat="1" ht="13" x14ac:dyDescent="0.3">
      <c r="B24" s="237" t="s">
        <v>26</v>
      </c>
      <c r="C24" s="118"/>
      <c r="D24" s="121"/>
      <c r="E24" s="119"/>
      <c r="F24" s="122"/>
      <c r="G24" s="123"/>
      <c r="H24" s="119"/>
      <c r="I24" s="119"/>
      <c r="J24" s="119"/>
      <c r="K24" s="120"/>
      <c r="L24" s="119"/>
      <c r="M24" s="120"/>
      <c r="N24" s="119"/>
      <c r="O24" s="119"/>
      <c r="P24" s="117"/>
      <c r="Q24" s="117"/>
      <c r="R24" s="117"/>
      <c r="S24" s="117"/>
    </row>
    <row r="25" spans="2:20" s="33" customFormat="1" ht="105.75" customHeight="1" x14ac:dyDescent="0.25">
      <c r="B25" s="363" t="s">
        <v>265</v>
      </c>
      <c r="C25" s="364"/>
      <c r="D25" s="364"/>
      <c r="E25" s="364"/>
      <c r="F25" s="364"/>
      <c r="G25" s="364"/>
      <c r="H25" s="364"/>
      <c r="I25" s="364"/>
      <c r="J25" s="364"/>
      <c r="K25" s="364"/>
      <c r="L25" s="364"/>
      <c r="M25" s="364"/>
      <c r="N25" s="364"/>
      <c r="O25" s="364"/>
      <c r="P25" s="364"/>
      <c r="Q25" s="364"/>
      <c r="R25" s="364"/>
      <c r="S25" s="364"/>
      <c r="T25" s="210"/>
    </row>
    <row r="26" spans="2:20" s="33" customFormat="1" ht="51" customHeight="1" x14ac:dyDescent="0.25">
      <c r="B26" s="363" t="s">
        <v>266</v>
      </c>
      <c r="C26" s="365"/>
      <c r="D26" s="365"/>
      <c r="E26" s="365"/>
      <c r="F26" s="365"/>
      <c r="G26" s="365"/>
      <c r="H26" s="365"/>
      <c r="I26" s="365"/>
      <c r="J26" s="365"/>
      <c r="K26" s="365"/>
      <c r="L26" s="365"/>
      <c r="M26" s="365"/>
      <c r="N26" s="365"/>
      <c r="O26" s="365"/>
      <c r="P26" s="365"/>
      <c r="Q26" s="365"/>
      <c r="R26" s="365"/>
      <c r="S26" s="365"/>
    </row>
    <row r="27" spans="2:20" s="33" customFormat="1" ht="39.75" customHeight="1" x14ac:dyDescent="0.25">
      <c r="B27" s="363" t="s">
        <v>268</v>
      </c>
      <c r="C27" s="363"/>
      <c r="D27" s="363"/>
      <c r="E27" s="363"/>
      <c r="F27" s="363"/>
      <c r="G27" s="363"/>
      <c r="H27" s="363"/>
      <c r="I27" s="363"/>
      <c r="J27" s="363"/>
      <c r="K27" s="363"/>
      <c r="L27" s="363"/>
      <c r="M27" s="363"/>
      <c r="N27" s="363"/>
      <c r="O27" s="363"/>
      <c r="P27" s="363"/>
      <c r="Q27" s="363"/>
      <c r="R27" s="363"/>
      <c r="S27" s="363"/>
    </row>
    <row r="28" spans="2:20" ht="60" customHeight="1" x14ac:dyDescent="0.25">
      <c r="B28" s="363" t="s">
        <v>267</v>
      </c>
      <c r="C28" s="365"/>
      <c r="D28" s="365"/>
      <c r="E28" s="365"/>
      <c r="F28" s="365"/>
      <c r="G28" s="365"/>
      <c r="H28" s="365"/>
      <c r="I28" s="365"/>
      <c r="J28" s="365"/>
      <c r="K28" s="365"/>
      <c r="L28" s="365"/>
      <c r="M28" s="365"/>
      <c r="N28" s="365"/>
      <c r="O28" s="365"/>
      <c r="P28" s="365"/>
      <c r="Q28" s="365"/>
      <c r="R28" s="365"/>
      <c r="S28" s="365"/>
    </row>
    <row r="29" spans="2:20" ht="50.25" customHeight="1" x14ac:dyDescent="0.25">
      <c r="B29" s="363" t="s">
        <v>384</v>
      </c>
      <c r="C29" s="365"/>
      <c r="D29" s="365"/>
      <c r="E29" s="365"/>
      <c r="F29" s="365"/>
      <c r="G29" s="365"/>
      <c r="H29" s="365"/>
      <c r="I29" s="365"/>
      <c r="J29" s="365"/>
      <c r="K29" s="365"/>
      <c r="L29" s="365"/>
      <c r="M29" s="365"/>
      <c r="N29" s="365"/>
      <c r="O29" s="365"/>
      <c r="P29" s="365"/>
      <c r="Q29" s="365"/>
      <c r="R29" s="365"/>
      <c r="S29" s="365"/>
    </row>
    <row r="30" spans="2:20" x14ac:dyDescent="0.25">
      <c r="B30" s="238"/>
      <c r="C30" s="239"/>
      <c r="D30" s="240"/>
      <c r="E30" s="241"/>
      <c r="F30" s="242"/>
      <c r="G30" s="243"/>
      <c r="H30" s="241"/>
      <c r="I30" s="241"/>
      <c r="J30" s="241"/>
      <c r="K30" s="244"/>
      <c r="L30" s="241"/>
      <c r="M30" s="244"/>
      <c r="N30" s="241"/>
      <c r="O30" s="241"/>
      <c r="P30" s="238"/>
      <c r="Q30" s="238"/>
      <c r="R30" s="238"/>
      <c r="S30" s="238"/>
    </row>
    <row r="31" spans="2:20" s="33" customFormat="1" ht="13" x14ac:dyDescent="0.3">
      <c r="B31" s="237" t="s">
        <v>30</v>
      </c>
      <c r="C31" s="118"/>
      <c r="D31" s="121"/>
      <c r="E31" s="119"/>
      <c r="F31" s="122"/>
      <c r="G31" s="123"/>
      <c r="H31" s="119"/>
      <c r="I31" s="119"/>
      <c r="J31" s="119"/>
      <c r="K31" s="120"/>
      <c r="L31" s="119"/>
      <c r="M31" s="120"/>
      <c r="N31" s="119"/>
      <c r="O31" s="119"/>
      <c r="P31" s="117"/>
      <c r="Q31" s="117"/>
      <c r="R31" s="117"/>
      <c r="S31" s="117"/>
    </row>
    <row r="32" spans="2:20" ht="129" customHeight="1" x14ac:dyDescent="0.25">
      <c r="B32" s="363" t="s">
        <v>376</v>
      </c>
      <c r="C32" s="365"/>
      <c r="D32" s="365"/>
      <c r="E32" s="365"/>
      <c r="F32" s="365"/>
      <c r="G32" s="365"/>
      <c r="H32" s="365"/>
      <c r="I32" s="365"/>
      <c r="J32" s="365"/>
      <c r="K32" s="365"/>
      <c r="L32" s="365"/>
      <c r="M32" s="365"/>
      <c r="N32" s="365"/>
      <c r="O32" s="365"/>
      <c r="P32" s="365"/>
      <c r="Q32" s="365"/>
      <c r="R32" s="365"/>
      <c r="S32" s="365"/>
    </row>
    <row r="33" spans="2:19" x14ac:dyDescent="0.25">
      <c r="B33" s="51"/>
      <c r="C33" s="51"/>
      <c r="D33" s="51"/>
      <c r="E33" s="51"/>
      <c r="F33" s="51"/>
      <c r="G33" s="51"/>
      <c r="H33" s="51"/>
      <c r="I33" s="51"/>
      <c r="J33" s="51"/>
      <c r="K33" s="51"/>
      <c r="L33" s="51"/>
      <c r="M33" s="51"/>
      <c r="N33" s="51"/>
      <c r="O33" s="51"/>
      <c r="P33" s="51"/>
    </row>
    <row r="34" spans="2:19" s="33" customFormat="1" ht="13" x14ac:dyDescent="0.3">
      <c r="B34" s="237" t="s">
        <v>25</v>
      </c>
      <c r="C34" s="118"/>
      <c r="D34" s="121"/>
      <c r="E34" s="119"/>
      <c r="F34" s="122"/>
      <c r="G34" s="123"/>
      <c r="H34" s="119"/>
      <c r="I34" s="119"/>
      <c r="J34" s="119"/>
      <c r="K34" s="120"/>
      <c r="L34" s="119"/>
      <c r="M34" s="120"/>
      <c r="N34" s="119"/>
      <c r="O34" s="119"/>
      <c r="P34" s="117"/>
      <c r="Q34" s="117"/>
      <c r="R34" s="117"/>
      <c r="S34" s="117"/>
    </row>
    <row r="35" spans="2:19" ht="25.5" customHeight="1" x14ac:dyDescent="0.25">
      <c r="B35" s="362" t="s">
        <v>269</v>
      </c>
      <c r="C35" s="362"/>
      <c r="D35" s="362"/>
      <c r="E35" s="362"/>
      <c r="F35" s="362"/>
      <c r="G35" s="362"/>
      <c r="H35" s="362"/>
      <c r="I35" s="362"/>
      <c r="J35" s="362"/>
      <c r="K35" s="362"/>
      <c r="L35" s="362"/>
      <c r="M35" s="362"/>
      <c r="N35" s="362"/>
      <c r="O35" s="362"/>
      <c r="P35" s="362"/>
      <c r="Q35" s="362"/>
      <c r="R35" s="362"/>
      <c r="S35" s="362"/>
    </row>
    <row r="36" spans="2:19" x14ac:dyDescent="0.25">
      <c r="B36" s="245"/>
      <c r="C36" s="245"/>
      <c r="D36" s="7"/>
      <c r="E36" s="2"/>
      <c r="F36" s="5"/>
      <c r="G36" s="2"/>
      <c r="H36" s="2"/>
      <c r="I36" s="2"/>
      <c r="J36" s="2"/>
      <c r="K36" s="3"/>
      <c r="L36" s="2"/>
      <c r="M36" s="3"/>
      <c r="N36" s="2"/>
      <c r="O36" s="2"/>
    </row>
    <row r="37" spans="2:19" x14ac:dyDescent="0.25">
      <c r="B37" s="99"/>
      <c r="C37" s="99"/>
    </row>
  </sheetData>
  <mergeCells count="7">
    <mergeCell ref="B35:S35"/>
    <mergeCell ref="B25:S25"/>
    <mergeCell ref="B26:S26"/>
    <mergeCell ref="B28:S28"/>
    <mergeCell ref="B27:S27"/>
    <mergeCell ref="B32:S32"/>
    <mergeCell ref="B29:S29"/>
  </mergeCells>
  <hyperlinks>
    <hyperlink ref="B6" location="'Annual key figures'!A1" display="Key figures"/>
    <hyperlink ref="B20" location="'Growth projects overview'!A1" display="Growth projects overview"/>
    <hyperlink ref="B11" location="'IFRS - Financial data'!A1" display="IFRS - Financial data overview"/>
    <hyperlink ref="E6" location="'Key figures'!A1" display="Key figures"/>
    <hyperlink ref="B12" location="'IFRS - Division data'!A1" display="IFRS - Division data overview"/>
    <hyperlink ref="B15" location="'Proportional - Financial data'!A1" display="Proportional - Financial data overview"/>
    <hyperlink ref="B16" location="'Proportional - Division data'!A1" display="Proportional - Division data overview"/>
    <hyperlink ref="B19" location="'Terminal &amp; capacity overview'!A1" display="Terminal &amp; capacity overview"/>
    <hyperlink ref="B22" location="Forex!A1" display="Forex"/>
    <hyperlink ref="B7" location="'Vopak overview'!A1" display="Vopak overview"/>
    <hyperlink ref="B8" location="Sustainability!A1" display="Sustainability"/>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02F"/>
  </sheetPr>
  <dimension ref="A1:I27"/>
  <sheetViews>
    <sheetView showGridLines="0" zoomScale="85" zoomScaleNormal="85" workbookViewId="0"/>
  </sheetViews>
  <sheetFormatPr defaultRowHeight="12.5" x14ac:dyDescent="0.25"/>
  <cols>
    <col min="1" max="1" width="3.453125" customWidth="1"/>
    <col min="2" max="2" width="18.81640625" customWidth="1"/>
    <col min="3" max="3" width="34.453125" customWidth="1"/>
    <col min="4" max="4" width="11.1796875" customWidth="1"/>
    <col min="5" max="5" width="1.453125" customWidth="1"/>
    <col min="6" max="6" width="22.453125" customWidth="1"/>
    <col min="7" max="7" width="11.1796875" customWidth="1"/>
    <col min="8" max="8" width="18.81640625" customWidth="1"/>
  </cols>
  <sheetData>
    <row r="1" spans="1:9" ht="14.5" x14ac:dyDescent="0.35">
      <c r="A1" s="3"/>
      <c r="B1" s="30" t="s">
        <v>217</v>
      </c>
      <c r="C1" s="3"/>
      <c r="D1" s="3"/>
      <c r="E1" s="3"/>
      <c r="F1" s="3"/>
      <c r="G1" s="1"/>
      <c r="H1" s="209"/>
      <c r="I1" s="1"/>
    </row>
    <row r="2" spans="1:9" x14ac:dyDescent="0.25">
      <c r="A2" s="202"/>
      <c r="B2" s="202"/>
      <c r="C2" s="202"/>
      <c r="D2" s="202"/>
      <c r="E2" s="202"/>
      <c r="F2" s="202"/>
      <c r="G2" s="358"/>
      <c r="H2" s="358"/>
      <c r="I2" s="1"/>
    </row>
    <row r="3" spans="1:9" x14ac:dyDescent="0.25">
      <c r="A3" s="3"/>
      <c r="B3" s="3"/>
      <c r="C3" s="3"/>
      <c r="D3" s="3"/>
      <c r="E3" s="3"/>
      <c r="F3" s="3"/>
      <c r="G3" s="1"/>
      <c r="H3" s="1"/>
      <c r="I3" s="1"/>
    </row>
    <row r="4" spans="1:9" x14ac:dyDescent="0.25">
      <c r="A4" s="202"/>
      <c r="B4" s="202"/>
      <c r="C4" s="202"/>
      <c r="D4" s="202"/>
      <c r="E4" s="202"/>
      <c r="F4" s="202"/>
      <c r="G4" s="202"/>
      <c r="H4" s="202"/>
      <c r="I4" s="3"/>
    </row>
    <row r="5" spans="1:9" ht="13.4" customHeight="1" x14ac:dyDescent="0.25">
      <c r="A5" s="3"/>
      <c r="B5" s="368" t="s">
        <v>427</v>
      </c>
      <c r="C5" s="368"/>
      <c r="D5" s="368"/>
      <c r="E5" s="368"/>
      <c r="F5" s="368"/>
      <c r="G5" s="368"/>
      <c r="H5" s="368"/>
      <c r="I5" s="3"/>
    </row>
    <row r="6" spans="1:9" ht="26" x14ac:dyDescent="0.3">
      <c r="A6" s="3"/>
      <c r="B6" s="189" t="s">
        <v>228</v>
      </c>
      <c r="C6" s="189" t="s">
        <v>229</v>
      </c>
      <c r="D6" s="190" t="s">
        <v>230</v>
      </c>
      <c r="E6" s="190"/>
      <c r="F6" s="189" t="s">
        <v>231</v>
      </c>
      <c r="G6" s="191" t="s">
        <v>232</v>
      </c>
      <c r="H6" s="190" t="s">
        <v>256</v>
      </c>
      <c r="I6" s="3"/>
    </row>
    <row r="7" spans="1:9" ht="13.4" customHeight="1" x14ac:dyDescent="0.25">
      <c r="A7" s="3"/>
      <c r="B7" s="203" t="s">
        <v>233</v>
      </c>
      <c r="C7" s="203"/>
      <c r="D7" s="203"/>
      <c r="E7" s="203"/>
      <c r="F7" s="203"/>
      <c r="G7" s="203"/>
      <c r="H7" s="203"/>
      <c r="I7" s="3"/>
    </row>
    <row r="8" spans="1:9" x14ac:dyDescent="0.25">
      <c r="A8" s="3"/>
      <c r="B8" s="347" t="s">
        <v>1</v>
      </c>
      <c r="C8" s="347" t="s">
        <v>236</v>
      </c>
      <c r="D8" s="348">
        <v>1</v>
      </c>
      <c r="E8" s="349"/>
      <c r="F8" s="350" t="s">
        <v>235</v>
      </c>
      <c r="G8" s="351">
        <v>15000</v>
      </c>
      <c r="H8" s="352" t="s">
        <v>242</v>
      </c>
      <c r="I8" s="3"/>
    </row>
    <row r="9" spans="1:9" x14ac:dyDescent="0.25">
      <c r="A9" s="3"/>
      <c r="B9" s="192" t="s">
        <v>17</v>
      </c>
      <c r="C9" s="192" t="s">
        <v>237</v>
      </c>
      <c r="D9" s="193">
        <v>1</v>
      </c>
      <c r="E9" s="193"/>
      <c r="F9" s="196" t="s">
        <v>234</v>
      </c>
      <c r="G9" s="194">
        <v>18000</v>
      </c>
      <c r="H9" s="198" t="s">
        <v>240</v>
      </c>
      <c r="I9" s="3"/>
    </row>
    <row r="10" spans="1:9" x14ac:dyDescent="0.25">
      <c r="A10" s="3"/>
      <c r="B10" s="192" t="s">
        <v>238</v>
      </c>
      <c r="C10" s="192" t="s">
        <v>239</v>
      </c>
      <c r="D10" s="193">
        <v>1</v>
      </c>
      <c r="E10" s="193"/>
      <c r="F10" s="192" t="s">
        <v>235</v>
      </c>
      <c r="G10" s="194">
        <v>33000</v>
      </c>
      <c r="H10" s="195" t="s">
        <v>426</v>
      </c>
      <c r="I10" s="3"/>
    </row>
    <row r="11" spans="1:9" x14ac:dyDescent="0.25">
      <c r="A11" s="3"/>
      <c r="B11" s="192" t="s">
        <v>10</v>
      </c>
      <c r="C11" s="192" t="s">
        <v>241</v>
      </c>
      <c r="D11" s="193">
        <v>1</v>
      </c>
      <c r="E11" s="193"/>
      <c r="F11" s="192" t="s">
        <v>234</v>
      </c>
      <c r="G11" s="194">
        <v>105000</v>
      </c>
      <c r="H11" s="195" t="s">
        <v>242</v>
      </c>
      <c r="I11" s="3"/>
    </row>
    <row r="12" spans="1:9" x14ac:dyDescent="0.25">
      <c r="A12" s="3"/>
      <c r="B12" s="192" t="s">
        <v>11</v>
      </c>
      <c r="C12" s="192" t="s">
        <v>243</v>
      </c>
      <c r="D12" s="193">
        <v>1</v>
      </c>
      <c r="F12" s="192" t="s">
        <v>235</v>
      </c>
      <c r="G12" s="194">
        <v>50000</v>
      </c>
      <c r="H12" s="195" t="s">
        <v>242</v>
      </c>
      <c r="I12" s="3"/>
    </row>
    <row r="13" spans="1:9" x14ac:dyDescent="0.25">
      <c r="A13" s="3"/>
      <c r="B13" s="192" t="s">
        <v>17</v>
      </c>
      <c r="C13" s="192" t="s">
        <v>244</v>
      </c>
      <c r="D13" s="193">
        <v>1</v>
      </c>
      <c r="F13" s="192" t="s">
        <v>235</v>
      </c>
      <c r="G13" s="194">
        <v>40000</v>
      </c>
      <c r="H13" s="195" t="s">
        <v>245</v>
      </c>
      <c r="I13" s="3"/>
    </row>
    <row r="14" spans="1:9" x14ac:dyDescent="0.25">
      <c r="A14" s="3"/>
      <c r="B14" s="196" t="s">
        <v>28</v>
      </c>
      <c r="C14" s="196" t="s">
        <v>246</v>
      </c>
      <c r="D14" s="193">
        <v>0.5</v>
      </c>
      <c r="E14" s="197"/>
      <c r="F14" s="192" t="s">
        <v>247</v>
      </c>
      <c r="G14" s="194">
        <v>65000</v>
      </c>
      <c r="H14" s="199" t="s">
        <v>248</v>
      </c>
      <c r="I14" s="3"/>
    </row>
    <row r="15" spans="1:9" x14ac:dyDescent="0.25">
      <c r="A15" s="3"/>
      <c r="B15" s="196" t="s">
        <v>1</v>
      </c>
      <c r="C15" s="196" t="s">
        <v>420</v>
      </c>
      <c r="D15" s="193">
        <v>1</v>
      </c>
      <c r="E15" s="197"/>
      <c r="F15" s="192" t="s">
        <v>421</v>
      </c>
      <c r="G15" s="194">
        <v>64000</v>
      </c>
      <c r="H15" s="199" t="s">
        <v>422</v>
      </c>
      <c r="I15" s="3"/>
    </row>
    <row r="16" spans="1:9" x14ac:dyDescent="0.25">
      <c r="A16" s="3"/>
      <c r="B16" s="196" t="s">
        <v>15</v>
      </c>
      <c r="C16" s="196" t="s">
        <v>249</v>
      </c>
      <c r="D16" s="193">
        <v>1</v>
      </c>
      <c r="E16" s="197"/>
      <c r="F16" s="192" t="s">
        <v>235</v>
      </c>
      <c r="G16" s="194">
        <v>20000</v>
      </c>
      <c r="H16" s="199" t="s">
        <v>250</v>
      </c>
      <c r="I16" s="3"/>
    </row>
    <row r="17" spans="1:9" ht="13" x14ac:dyDescent="0.25">
      <c r="A17" s="3"/>
      <c r="B17" s="204" t="s">
        <v>251</v>
      </c>
      <c r="C17" s="204"/>
      <c r="D17" s="204"/>
      <c r="E17" s="204"/>
      <c r="F17" s="204"/>
      <c r="G17" s="204"/>
      <c r="H17" s="204"/>
      <c r="I17" s="3"/>
    </row>
    <row r="18" spans="1:9" x14ac:dyDescent="0.25">
      <c r="A18" s="3"/>
      <c r="B18" s="192" t="s">
        <v>238</v>
      </c>
      <c r="C18" s="192" t="s">
        <v>252</v>
      </c>
      <c r="D18" s="193">
        <v>0.5</v>
      </c>
      <c r="E18" s="193"/>
      <c r="F18" s="196" t="s">
        <v>253</v>
      </c>
      <c r="G18" s="194">
        <v>46000</v>
      </c>
      <c r="H18" s="198" t="s">
        <v>426</v>
      </c>
      <c r="I18" s="3"/>
    </row>
    <row r="19" spans="1:9" ht="14.5" x14ac:dyDescent="0.25">
      <c r="A19" s="3"/>
      <c r="B19" s="192" t="s">
        <v>28</v>
      </c>
      <c r="C19" s="192" t="s">
        <v>254</v>
      </c>
      <c r="D19" s="193">
        <v>0.51</v>
      </c>
      <c r="E19" s="200"/>
      <c r="F19" s="192" t="s">
        <v>247</v>
      </c>
      <c r="G19" s="201">
        <v>290000</v>
      </c>
      <c r="H19" s="195" t="s">
        <v>240</v>
      </c>
      <c r="I19" s="3"/>
    </row>
    <row r="20" spans="1:9" ht="14.5" x14ac:dyDescent="0.25">
      <c r="A20" s="3"/>
      <c r="B20" s="192" t="s">
        <v>238</v>
      </c>
      <c r="C20" s="192" t="s">
        <v>255</v>
      </c>
      <c r="D20" s="193">
        <v>1</v>
      </c>
      <c r="E20" s="200"/>
      <c r="F20" s="192" t="s">
        <v>247</v>
      </c>
      <c r="G20" s="201">
        <v>130000</v>
      </c>
      <c r="H20" s="195" t="s">
        <v>245</v>
      </c>
      <c r="I20" s="3"/>
    </row>
    <row r="21" spans="1:9" x14ac:dyDescent="0.25">
      <c r="A21" s="3"/>
      <c r="B21" s="3"/>
      <c r="C21" s="3"/>
      <c r="D21" s="3"/>
      <c r="E21" s="3"/>
      <c r="F21" s="3"/>
      <c r="G21" s="3"/>
      <c r="H21" s="3"/>
      <c r="I21" s="3"/>
    </row>
    <row r="22" spans="1:9" x14ac:dyDescent="0.25">
      <c r="A22" s="3"/>
      <c r="B22" s="3"/>
      <c r="C22" s="3"/>
      <c r="D22" s="3"/>
      <c r="E22" s="3"/>
      <c r="F22" s="3"/>
      <c r="G22" s="3"/>
      <c r="H22" s="3"/>
      <c r="I22" s="3"/>
    </row>
    <row r="23" spans="1:9" x14ac:dyDescent="0.25">
      <c r="A23" s="3"/>
      <c r="B23" s="3"/>
      <c r="C23" s="3"/>
      <c r="D23" s="3"/>
      <c r="E23" s="3"/>
      <c r="F23" s="3"/>
      <c r="G23" s="3"/>
      <c r="H23" s="3"/>
      <c r="I23" s="3"/>
    </row>
    <row r="27" spans="1:9" x14ac:dyDescent="0.25">
      <c r="B27" s="208"/>
      <c r="C27" s="208"/>
      <c r="D27" s="208"/>
      <c r="E27" s="208"/>
      <c r="F27" s="208"/>
    </row>
  </sheetData>
  <mergeCells count="1">
    <mergeCell ref="B5:H5"/>
  </mergeCells>
  <hyperlinks>
    <hyperlink ref="B1" location="Index!A1" display="Index pag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autoPageBreaks="0"/>
  </sheetPr>
  <dimension ref="A1:T25"/>
  <sheetViews>
    <sheetView showGridLines="0" zoomScale="85" zoomScaleNormal="85" zoomScaleSheetLayoutView="100" workbookViewId="0"/>
  </sheetViews>
  <sheetFormatPr defaultRowHeight="12.5" x14ac:dyDescent="0.25"/>
  <cols>
    <col min="1" max="1" width="2.54296875" style="33" customWidth="1"/>
    <col min="2" max="2" width="59" customWidth="1"/>
    <col min="3" max="6" width="10.54296875" customWidth="1"/>
    <col min="7" max="7" width="10.7265625" customWidth="1"/>
    <col min="8" max="8" width="4.453125" customWidth="1"/>
    <col min="9" max="20" width="8.81640625" customWidth="1"/>
  </cols>
  <sheetData>
    <row r="1" spans="1:20" x14ac:dyDescent="0.25">
      <c r="A1" s="43"/>
      <c r="B1" s="30" t="s">
        <v>217</v>
      </c>
      <c r="C1" s="2"/>
      <c r="D1" s="2"/>
      <c r="G1" s="2"/>
    </row>
    <row r="2" spans="1:20" x14ac:dyDescent="0.25">
      <c r="A2" s="43"/>
      <c r="B2" s="2"/>
      <c r="C2" s="2"/>
      <c r="D2" s="2"/>
      <c r="E2" s="2"/>
      <c r="F2" s="2"/>
      <c r="G2" s="2"/>
    </row>
    <row r="3" spans="1:20" ht="17.5" x14ac:dyDescent="0.25">
      <c r="A3" s="70"/>
      <c r="B3" s="146" t="s">
        <v>221</v>
      </c>
      <c r="C3" s="2"/>
      <c r="D3" s="2"/>
      <c r="E3" s="2"/>
      <c r="F3" s="2"/>
      <c r="G3" s="72"/>
      <c r="K3" s="1"/>
      <c r="L3" s="1"/>
      <c r="M3" s="1"/>
      <c r="N3" s="1"/>
      <c r="O3" s="1"/>
      <c r="P3" s="1"/>
      <c r="Q3" s="1"/>
    </row>
    <row r="4" spans="1:20" x14ac:dyDescent="0.25">
      <c r="A4" s="70"/>
      <c r="B4" s="43"/>
      <c r="C4" s="15"/>
      <c r="D4" s="15"/>
      <c r="E4" s="15"/>
      <c r="F4" s="15"/>
      <c r="G4" s="15"/>
      <c r="H4" s="33"/>
      <c r="I4" s="33"/>
      <c r="J4" s="33"/>
      <c r="K4" s="33"/>
      <c r="L4" s="33"/>
      <c r="M4" s="33"/>
      <c r="N4" s="33"/>
      <c r="O4" s="33"/>
      <c r="P4" s="33"/>
      <c r="Q4" s="33"/>
      <c r="R4" s="33"/>
      <c r="S4" s="33"/>
      <c r="T4" s="33"/>
    </row>
    <row r="5" spans="1:20" ht="13.5" thickBot="1" x14ac:dyDescent="0.35">
      <c r="A5" s="43"/>
      <c r="B5" s="147"/>
      <c r="C5" s="148">
        <v>2016</v>
      </c>
      <c r="D5" s="148">
        <v>2017</v>
      </c>
      <c r="E5" s="148">
        <v>2018</v>
      </c>
      <c r="F5" s="148">
        <v>2019</v>
      </c>
      <c r="G5" s="205">
        <v>2020</v>
      </c>
      <c r="H5" s="150"/>
      <c r="I5" s="151" t="s">
        <v>185</v>
      </c>
      <c r="J5" s="151" t="s">
        <v>186</v>
      </c>
      <c r="K5" s="151" t="s">
        <v>187</v>
      </c>
      <c r="L5" s="151" t="s">
        <v>188</v>
      </c>
      <c r="M5" s="151" t="s">
        <v>189</v>
      </c>
      <c r="N5" s="151" t="s">
        <v>190</v>
      </c>
      <c r="O5" s="151" t="s">
        <v>191</v>
      </c>
      <c r="P5" s="151" t="s">
        <v>192</v>
      </c>
      <c r="Q5" s="151" t="s">
        <v>193</v>
      </c>
      <c r="R5" s="151" t="s">
        <v>194</v>
      </c>
      <c r="S5" s="151" t="s">
        <v>257</v>
      </c>
      <c r="T5" s="149" t="s">
        <v>273</v>
      </c>
    </row>
    <row r="6" spans="1:20" ht="13" x14ac:dyDescent="0.3">
      <c r="A6" s="43"/>
      <c r="B6" s="155"/>
      <c r="C6" s="156"/>
      <c r="D6" s="156"/>
      <c r="E6" s="156"/>
      <c r="F6" s="156"/>
      <c r="G6" s="154"/>
      <c r="H6" s="157"/>
      <c r="I6" s="158"/>
      <c r="J6" s="158"/>
      <c r="K6" s="158"/>
      <c r="L6" s="158"/>
      <c r="M6" s="158"/>
      <c r="N6" s="158"/>
      <c r="O6" s="158"/>
      <c r="P6" s="158"/>
      <c r="Q6" s="158"/>
      <c r="R6" s="158"/>
      <c r="S6" s="158"/>
      <c r="T6" s="153"/>
    </row>
    <row r="7" spans="1:20" x14ac:dyDescent="0.25">
      <c r="B7" s="78" t="s">
        <v>222</v>
      </c>
      <c r="C7" s="334">
        <v>1.1067</v>
      </c>
      <c r="D7" s="334">
        <v>1.1297999999999999</v>
      </c>
      <c r="E7" s="334">
        <v>1.181</v>
      </c>
      <c r="F7" s="334">
        <v>1.1194999999999999</v>
      </c>
      <c r="G7" s="154">
        <v>1.1415</v>
      </c>
      <c r="H7" s="152"/>
      <c r="I7" s="334">
        <v>1.2287999999999999</v>
      </c>
      <c r="J7" s="334">
        <v>1.2104999999999999</v>
      </c>
      <c r="K7" s="334">
        <v>1.1946000000000001</v>
      </c>
      <c r="L7" s="334">
        <v>1.181</v>
      </c>
      <c r="M7" s="334">
        <v>1.1362000000000001</v>
      </c>
      <c r="N7" s="334">
        <v>1.1295999999999999</v>
      </c>
      <c r="O7" s="334">
        <v>1.1237999999999999</v>
      </c>
      <c r="P7" s="334">
        <v>1.1194999999999999</v>
      </c>
      <c r="Q7" s="334">
        <v>1.1032</v>
      </c>
      <c r="R7" s="334">
        <v>1.1021000000000001</v>
      </c>
      <c r="S7" s="334">
        <v>1.1244000000000001</v>
      </c>
      <c r="T7" s="154">
        <v>1.1415</v>
      </c>
    </row>
    <row r="8" spans="1:20" x14ac:dyDescent="0.25">
      <c r="B8" s="78" t="s">
        <v>223</v>
      </c>
      <c r="C8" s="334">
        <v>1.0508</v>
      </c>
      <c r="D8" s="334">
        <v>1.1942999999999999</v>
      </c>
      <c r="E8" s="334">
        <v>1.1447000000000001</v>
      </c>
      <c r="F8" s="334">
        <v>1.1198999999999999</v>
      </c>
      <c r="G8" s="154">
        <v>1.2298</v>
      </c>
      <c r="H8" s="152"/>
      <c r="I8" s="334">
        <v>1.23</v>
      </c>
      <c r="J8" s="334">
        <v>1.1569</v>
      </c>
      <c r="K8" s="334">
        <v>1.1640999999999999</v>
      </c>
      <c r="L8" s="334">
        <v>1.1447000000000001</v>
      </c>
      <c r="M8" s="334">
        <v>1.1221000000000001</v>
      </c>
      <c r="N8" s="334">
        <v>1.1369</v>
      </c>
      <c r="O8" s="334">
        <v>1.0940000000000001</v>
      </c>
      <c r="P8" s="334">
        <v>1.1198999999999999</v>
      </c>
      <c r="Q8" s="334">
        <v>1.1048</v>
      </c>
      <c r="R8" s="334">
        <v>1.1242000000000001</v>
      </c>
      <c r="S8" s="334">
        <v>1.1744000000000001</v>
      </c>
      <c r="T8" s="154">
        <v>1.2298</v>
      </c>
    </row>
    <row r="9" spans="1:20" ht="13" x14ac:dyDescent="0.3">
      <c r="C9" s="333"/>
      <c r="D9" s="333"/>
      <c r="E9" s="333"/>
      <c r="F9" s="333"/>
      <c r="G9" s="335"/>
      <c r="H9" s="157"/>
      <c r="I9" s="333"/>
      <c r="J9" s="333"/>
      <c r="K9" s="333"/>
      <c r="L9" s="333"/>
      <c r="M9" s="333"/>
      <c r="N9" s="333"/>
      <c r="O9" s="333"/>
      <c r="P9" s="333"/>
      <c r="Q9" s="333"/>
      <c r="R9" s="333"/>
      <c r="S9" s="333"/>
      <c r="T9" s="335"/>
    </row>
    <row r="10" spans="1:20" x14ac:dyDescent="0.25">
      <c r="B10" s="78" t="s">
        <v>224</v>
      </c>
      <c r="C10" s="334">
        <v>1.5261</v>
      </c>
      <c r="D10" s="334">
        <v>1.5578000000000001</v>
      </c>
      <c r="E10" s="334">
        <v>1.5927</v>
      </c>
      <c r="F10" s="334">
        <v>1.5271999999999999</v>
      </c>
      <c r="G10" s="154">
        <v>1.5736000000000001</v>
      </c>
      <c r="H10" s="152"/>
      <c r="I10" s="334">
        <v>1.6204000000000001</v>
      </c>
      <c r="J10" s="334">
        <v>1.6054999999999999</v>
      </c>
      <c r="K10" s="334">
        <v>1.6005</v>
      </c>
      <c r="L10" s="334">
        <v>1.5927</v>
      </c>
      <c r="M10" s="334">
        <v>1.5395000000000001</v>
      </c>
      <c r="N10" s="334">
        <v>1.5354000000000001</v>
      </c>
      <c r="O10" s="334">
        <v>1.5333000000000001</v>
      </c>
      <c r="P10" s="334">
        <v>1.5271999999999999</v>
      </c>
      <c r="Q10" s="334">
        <v>1.5267999999999999</v>
      </c>
      <c r="R10" s="334">
        <v>1.5407</v>
      </c>
      <c r="S10" s="334">
        <v>1.5627</v>
      </c>
      <c r="T10" s="154">
        <v>1.5736000000000001</v>
      </c>
    </row>
    <row r="11" spans="1:20" x14ac:dyDescent="0.25">
      <c r="B11" s="78" t="s">
        <v>225</v>
      </c>
      <c r="C11" s="334">
        <v>1.5186999999999999</v>
      </c>
      <c r="D11" s="334">
        <v>1.5976999999999999</v>
      </c>
      <c r="E11" s="334">
        <v>1.5645</v>
      </c>
      <c r="F11" s="334">
        <v>1.5105999999999999</v>
      </c>
      <c r="G11" s="154">
        <v>1.6274999999999999</v>
      </c>
      <c r="H11" s="152"/>
      <c r="I11" s="334">
        <v>1.6127</v>
      </c>
      <c r="J11" s="334">
        <v>1.5823</v>
      </c>
      <c r="K11" s="334">
        <v>1.5924</v>
      </c>
      <c r="L11" s="334">
        <v>1.5645</v>
      </c>
      <c r="M11" s="334">
        <v>1.5222</v>
      </c>
      <c r="N11" s="334">
        <v>1.5387</v>
      </c>
      <c r="O11" s="334">
        <v>1.5114000000000001</v>
      </c>
      <c r="P11" s="334">
        <v>1.5105999999999999</v>
      </c>
      <c r="Q11" s="334">
        <v>1.5736000000000001</v>
      </c>
      <c r="R11" s="334">
        <v>1.5666</v>
      </c>
      <c r="S11" s="334">
        <v>1.6074999999999999</v>
      </c>
      <c r="T11" s="154">
        <v>1.6274999999999999</v>
      </c>
    </row>
    <row r="12" spans="1:20" ht="13" x14ac:dyDescent="0.3">
      <c r="C12" s="333"/>
      <c r="D12" s="333"/>
      <c r="E12" s="333"/>
      <c r="F12" s="333"/>
      <c r="G12" s="335"/>
      <c r="H12" s="157"/>
      <c r="I12" s="333"/>
      <c r="J12" s="333"/>
      <c r="K12" s="333"/>
      <c r="L12" s="333"/>
      <c r="M12" s="333"/>
      <c r="N12" s="333"/>
      <c r="O12" s="333"/>
      <c r="P12" s="333"/>
      <c r="Q12" s="333"/>
      <c r="R12" s="333"/>
      <c r="S12" s="333"/>
      <c r="T12" s="335"/>
    </row>
    <row r="13" spans="1:20" x14ac:dyDescent="0.25">
      <c r="B13" s="78" t="s">
        <v>258</v>
      </c>
      <c r="C13" s="334">
        <v>7.3494000000000002</v>
      </c>
      <c r="D13" s="334">
        <v>7.6275000000000004</v>
      </c>
      <c r="E13" s="334">
        <v>7.8064</v>
      </c>
      <c r="F13" s="334">
        <v>7.7347000000000001</v>
      </c>
      <c r="G13" s="154">
        <v>7.8720999999999997</v>
      </c>
      <c r="H13" s="152"/>
      <c r="I13" s="334">
        <v>7.8188000000000004</v>
      </c>
      <c r="J13" s="334">
        <v>7.7102000000000004</v>
      </c>
      <c r="K13" s="334">
        <v>7.7770999999999999</v>
      </c>
      <c r="L13" s="334">
        <v>7.8064</v>
      </c>
      <c r="M13" s="334">
        <v>7.6738</v>
      </c>
      <c r="N13" s="334">
        <v>7.6677999999999997</v>
      </c>
      <c r="O13" s="334">
        <v>7.7130999999999998</v>
      </c>
      <c r="P13" s="334">
        <v>7.7347000000000001</v>
      </c>
      <c r="Q13" s="334">
        <v>7.6943000000000001</v>
      </c>
      <c r="R13" s="334">
        <v>7.7488000000000001</v>
      </c>
      <c r="S13" s="334">
        <v>7.8625999999999996</v>
      </c>
      <c r="T13" s="154">
        <v>7.8720999999999997</v>
      </c>
    </row>
    <row r="14" spans="1:20" x14ac:dyDescent="0.25">
      <c r="B14" s="78" t="s">
        <v>259</v>
      </c>
      <c r="C14" s="334">
        <v>7.3357999999999999</v>
      </c>
      <c r="D14" s="334">
        <v>7.8019999999999996</v>
      </c>
      <c r="E14" s="334">
        <v>7.8705999999999996</v>
      </c>
      <c r="F14" s="334">
        <v>7.8257000000000003</v>
      </c>
      <c r="G14" s="154">
        <v>8.0139999999999993</v>
      </c>
      <c r="H14" s="152"/>
      <c r="I14" s="334">
        <v>7.7398999999999996</v>
      </c>
      <c r="J14" s="334">
        <v>7.6651999999999996</v>
      </c>
      <c r="K14" s="334">
        <v>8.0256000000000007</v>
      </c>
      <c r="L14" s="334">
        <v>7.8705999999999996</v>
      </c>
      <c r="M14" s="334">
        <v>7.5690999999999997</v>
      </c>
      <c r="N14" s="334">
        <v>7.8171999999999997</v>
      </c>
      <c r="O14" s="334">
        <v>7.7991000000000001</v>
      </c>
      <c r="P14" s="334">
        <v>7.8257000000000003</v>
      </c>
      <c r="Q14" s="334">
        <v>7.8323</v>
      </c>
      <c r="R14" s="334">
        <v>7.9629000000000003</v>
      </c>
      <c r="S14" s="334">
        <v>8.0005000000000006</v>
      </c>
      <c r="T14" s="154">
        <v>8.0139999999999993</v>
      </c>
    </row>
    <row r="15" spans="1:20" ht="13" x14ac:dyDescent="0.3">
      <c r="B15" s="78"/>
      <c r="C15" s="333"/>
      <c r="D15" s="333"/>
      <c r="E15" s="333"/>
      <c r="F15" s="333"/>
      <c r="G15" s="335"/>
      <c r="H15" s="157"/>
      <c r="I15" s="333"/>
      <c r="J15" s="333"/>
      <c r="K15" s="333"/>
      <c r="L15" s="333"/>
      <c r="M15" s="333"/>
      <c r="N15" s="333"/>
      <c r="O15" s="333"/>
      <c r="P15" s="333"/>
      <c r="Q15" s="333"/>
      <c r="R15" s="333"/>
      <c r="S15" s="333"/>
      <c r="T15" s="335"/>
    </row>
    <row r="16" spans="1:20" x14ac:dyDescent="0.25">
      <c r="B16" s="78" t="s">
        <v>271</v>
      </c>
      <c r="C16" s="334">
        <v>16.226099999999999</v>
      </c>
      <c r="D16" s="334">
        <v>15.025399999999999</v>
      </c>
      <c r="E16" s="334">
        <v>15.605600000000001</v>
      </c>
      <c r="F16" s="334">
        <v>16.1721</v>
      </c>
      <c r="G16" s="154">
        <v>18.765899999999998</v>
      </c>
      <c r="H16" s="152"/>
      <c r="I16" s="334">
        <v>14.6966</v>
      </c>
      <c r="J16" s="334">
        <v>14.8718</v>
      </c>
      <c r="K16" s="334">
        <v>15.3643</v>
      </c>
      <c r="L16" s="334">
        <v>15.605600000000001</v>
      </c>
      <c r="M16" s="334">
        <v>15.9162</v>
      </c>
      <c r="N16" s="334">
        <v>16.036300000000001</v>
      </c>
      <c r="O16" s="334">
        <v>16.1312</v>
      </c>
      <c r="P16" s="334">
        <v>16.1721</v>
      </c>
      <c r="Q16" s="334">
        <v>16.8948</v>
      </c>
      <c r="R16" s="334">
        <v>18.328499999999998</v>
      </c>
      <c r="S16" s="334">
        <v>18.812000000000001</v>
      </c>
      <c r="T16" s="154">
        <v>18.765899999999998</v>
      </c>
    </row>
    <row r="17" spans="2:20" x14ac:dyDescent="0.25">
      <c r="B17" s="78" t="s">
        <v>272</v>
      </c>
      <c r="C17" s="334">
        <v>14.423999999999999</v>
      </c>
      <c r="D17" s="334">
        <v>14.783200000000001</v>
      </c>
      <c r="E17" s="334">
        <v>16.520199999999999</v>
      </c>
      <c r="F17" s="334">
        <v>15.807399999999999</v>
      </c>
      <c r="G17" s="154">
        <v>17.976299999999998</v>
      </c>
      <c r="H17" s="152"/>
      <c r="I17" s="334">
        <v>14.563000000000001</v>
      </c>
      <c r="J17" s="334">
        <v>15.9316</v>
      </c>
      <c r="K17" s="334">
        <v>16.444199999999999</v>
      </c>
      <c r="L17" s="334">
        <v>16.520199999999999</v>
      </c>
      <c r="M17" s="334">
        <v>16.3918</v>
      </c>
      <c r="N17" s="334">
        <v>16.108699999999999</v>
      </c>
      <c r="O17" s="334">
        <v>16.5503</v>
      </c>
      <c r="P17" s="334">
        <v>15.807399999999999</v>
      </c>
      <c r="Q17" s="334">
        <v>19.8202</v>
      </c>
      <c r="R17" s="334">
        <v>19.4177</v>
      </c>
      <c r="S17" s="334">
        <v>19.884</v>
      </c>
      <c r="T17" s="154">
        <v>17.976299999999998</v>
      </c>
    </row>
    <row r="18" spans="2:20" ht="13" x14ac:dyDescent="0.3">
      <c r="B18" s="78"/>
      <c r="C18" s="333"/>
      <c r="D18" s="333"/>
      <c r="E18" s="333"/>
      <c r="F18" s="333"/>
      <c r="G18" s="335"/>
      <c r="H18" s="157"/>
      <c r="I18" s="333"/>
      <c r="J18" s="333"/>
      <c r="K18" s="333"/>
      <c r="L18" s="333"/>
      <c r="M18" s="333"/>
      <c r="N18" s="333"/>
      <c r="O18" s="333"/>
      <c r="P18" s="333"/>
      <c r="Q18" s="333"/>
      <c r="R18" s="333"/>
      <c r="S18" s="333"/>
      <c r="T18" s="335"/>
    </row>
    <row r="19" spans="2:20" x14ac:dyDescent="0.25">
      <c r="B19" s="78" t="s">
        <v>262</v>
      </c>
      <c r="C19" s="334">
        <v>3.8464</v>
      </c>
      <c r="D19" s="334">
        <v>3.6048</v>
      </c>
      <c r="E19" s="334">
        <v>4.3109000000000002</v>
      </c>
      <c r="F19" s="334">
        <v>4.415</v>
      </c>
      <c r="G19" s="154">
        <v>5.8883999999999999</v>
      </c>
      <c r="H19" s="152"/>
      <c r="I19" s="334">
        <v>3.9853000000000001</v>
      </c>
      <c r="J19" s="334">
        <v>4.1436999999999999</v>
      </c>
      <c r="K19" s="334">
        <v>4.2964000000000002</v>
      </c>
      <c r="L19" s="334">
        <v>4.3109000000000002</v>
      </c>
      <c r="M19" s="334">
        <v>4.2803000000000004</v>
      </c>
      <c r="N19" s="334">
        <v>4.3429000000000002</v>
      </c>
      <c r="O19" s="334">
        <v>4.3666</v>
      </c>
      <c r="P19" s="334">
        <v>4.415</v>
      </c>
      <c r="Q19" s="334">
        <v>4.9027000000000003</v>
      </c>
      <c r="R19" s="334">
        <v>5.4070999999999998</v>
      </c>
      <c r="S19" s="334">
        <v>5.7019000000000002</v>
      </c>
      <c r="T19" s="154">
        <v>5.8883999999999999</v>
      </c>
    </row>
    <row r="20" spans="2:20" x14ac:dyDescent="0.25">
      <c r="B20" s="78" t="s">
        <v>263</v>
      </c>
      <c r="C20" s="334">
        <v>3.4266999999999999</v>
      </c>
      <c r="D20" s="334">
        <v>3.9603999999999999</v>
      </c>
      <c r="E20" s="334">
        <v>4.4336000000000002</v>
      </c>
      <c r="F20" s="334">
        <v>4.5045999999999999</v>
      </c>
      <c r="G20" s="154">
        <v>6.3818000000000001</v>
      </c>
      <c r="H20" s="152"/>
      <c r="I20" s="334">
        <v>4.0667999999999997</v>
      </c>
      <c r="J20" s="334">
        <v>4.4683000000000002</v>
      </c>
      <c r="K20" s="334">
        <v>4.6698000000000004</v>
      </c>
      <c r="L20" s="334">
        <v>4.4336000000000002</v>
      </c>
      <c r="M20" s="334">
        <v>4.38</v>
      </c>
      <c r="N20" s="334">
        <v>4.3425000000000002</v>
      </c>
      <c r="O20" s="334">
        <v>4.5495999999999999</v>
      </c>
      <c r="P20" s="334">
        <v>4.5045999999999999</v>
      </c>
      <c r="Q20" s="334">
        <v>5.7378</v>
      </c>
      <c r="R20" s="334">
        <v>6.0759999999999996</v>
      </c>
      <c r="S20" s="334">
        <v>6.6172000000000004</v>
      </c>
      <c r="T20" s="154">
        <v>6.3818000000000001</v>
      </c>
    </row>
    <row r="21" spans="2:20" x14ac:dyDescent="0.25">
      <c r="B21" s="78"/>
      <c r="C21" s="332"/>
      <c r="D21" s="332"/>
      <c r="E21" s="332"/>
      <c r="F21" s="332"/>
      <c r="G21" s="336"/>
      <c r="H21" s="152"/>
      <c r="I21" s="332"/>
      <c r="J21" s="332"/>
      <c r="K21" s="332"/>
      <c r="L21" s="332"/>
      <c r="M21" s="332"/>
      <c r="N21" s="332"/>
      <c r="O21" s="332"/>
      <c r="P21" s="332"/>
      <c r="Q21" s="332"/>
      <c r="R21" s="332"/>
      <c r="S21" s="332"/>
      <c r="T21" s="336"/>
    </row>
    <row r="22" spans="2:20" x14ac:dyDescent="0.25">
      <c r="B22" s="78" t="s">
        <v>260</v>
      </c>
      <c r="C22" s="334">
        <v>1.4870000000000001</v>
      </c>
      <c r="D22" s="334">
        <v>1.4723999999999999</v>
      </c>
      <c r="E22" s="334">
        <v>1.5797000000000001</v>
      </c>
      <c r="F22" s="334">
        <v>1.6103000000000001</v>
      </c>
      <c r="G22" s="154">
        <v>1.6552</v>
      </c>
      <c r="H22" s="152"/>
      <c r="I22" s="334">
        <v>1.5626</v>
      </c>
      <c r="J22" s="334">
        <v>1.5689</v>
      </c>
      <c r="K22" s="334">
        <v>1.5758000000000001</v>
      </c>
      <c r="L22" s="334">
        <v>1.5797000000000001</v>
      </c>
      <c r="M22" s="334">
        <v>1.5948</v>
      </c>
      <c r="N22" s="334">
        <v>1.5993999999999999</v>
      </c>
      <c r="O22" s="334">
        <v>1.6071</v>
      </c>
      <c r="P22" s="334">
        <v>1.6103000000000001</v>
      </c>
      <c r="Q22" s="334">
        <v>1.6766000000000001</v>
      </c>
      <c r="R22" s="334">
        <v>1.6777</v>
      </c>
      <c r="S22" s="334">
        <v>1.6632</v>
      </c>
      <c r="T22" s="154">
        <v>1.6552</v>
      </c>
    </row>
    <row r="23" spans="2:20" x14ac:dyDescent="0.25">
      <c r="B23" s="78" t="s">
        <v>261</v>
      </c>
      <c r="C23" s="334">
        <v>1.4532</v>
      </c>
      <c r="D23" s="334">
        <v>1.5324</v>
      </c>
      <c r="E23" s="334">
        <v>1.623</v>
      </c>
      <c r="F23" s="334">
        <v>1.6011</v>
      </c>
      <c r="G23" s="154">
        <v>1.6001000000000001</v>
      </c>
      <c r="H23" s="152"/>
      <c r="I23" s="334">
        <v>1.6021000000000001</v>
      </c>
      <c r="J23" s="334">
        <v>1.5736000000000001</v>
      </c>
      <c r="K23" s="334">
        <v>1.6151</v>
      </c>
      <c r="L23" s="334">
        <v>1.623</v>
      </c>
      <c r="M23" s="334">
        <v>1.5860000000000001</v>
      </c>
      <c r="N23" s="334">
        <v>1.6221000000000001</v>
      </c>
      <c r="O23" s="334">
        <v>1.6173</v>
      </c>
      <c r="P23" s="334">
        <v>1.6011</v>
      </c>
      <c r="Q23" s="334">
        <v>1.7895000000000001</v>
      </c>
      <c r="R23" s="334">
        <v>1.6374</v>
      </c>
      <c r="S23" s="334">
        <v>1.647</v>
      </c>
      <c r="T23" s="154">
        <v>1.6001000000000001</v>
      </c>
    </row>
    <row r="25" spans="2:20" x14ac:dyDescent="0.25">
      <c r="B25" s="363"/>
      <c r="C25" s="365"/>
      <c r="D25" s="365"/>
      <c r="E25" s="365"/>
      <c r="F25" s="365"/>
      <c r="G25" s="365"/>
      <c r="H25" s="365"/>
      <c r="I25" s="365"/>
      <c r="J25" s="365"/>
      <c r="K25" s="365"/>
      <c r="L25" s="365"/>
      <c r="M25" s="365"/>
      <c r="N25" s="365"/>
    </row>
  </sheetData>
  <mergeCells count="1">
    <mergeCell ref="B25:N25"/>
  </mergeCells>
  <hyperlinks>
    <hyperlink ref="B1" location="Index!A1" display="Index page"/>
  </hyperlinks>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49F"/>
    <pageSetUpPr autoPageBreaks="0"/>
  </sheetPr>
  <dimension ref="A1:O65"/>
  <sheetViews>
    <sheetView showGridLines="0" zoomScale="70" zoomScaleNormal="70" zoomScaleSheetLayoutView="100" workbookViewId="0"/>
  </sheetViews>
  <sheetFormatPr defaultColWidth="8.81640625" defaultRowHeight="12.5" x14ac:dyDescent="0.25"/>
  <cols>
    <col min="1" max="2" width="1.81640625" style="1" customWidth="1"/>
    <col min="3" max="3" width="3.453125" style="45" customWidth="1"/>
    <col min="4" max="4" width="62.453125" style="1" customWidth="1"/>
    <col min="5" max="11" width="12.1796875" style="49" customWidth="1"/>
    <col min="12" max="12" width="12.54296875" style="49" customWidth="1"/>
    <col min="13" max="13" width="12.1796875" style="49" customWidth="1"/>
    <col min="14" max="16384" width="8.81640625" style="1"/>
  </cols>
  <sheetData>
    <row r="1" spans="3:15" x14ac:dyDescent="0.25">
      <c r="J1" s="340"/>
      <c r="K1" s="340"/>
      <c r="L1" s="340"/>
      <c r="M1" s="1"/>
      <c r="O1" s="326"/>
    </row>
    <row r="2" spans="3:15" x14ac:dyDescent="0.25">
      <c r="O2" s="327"/>
    </row>
    <row r="4" spans="3:15" ht="12.75" customHeight="1" x14ac:dyDescent="0.35">
      <c r="C4" s="43"/>
      <c r="D4" s="30" t="s">
        <v>217</v>
      </c>
      <c r="E4" s="2"/>
      <c r="F4" s="2"/>
      <c r="G4" s="2"/>
      <c r="H4" s="2"/>
      <c r="I4" s="2"/>
      <c r="J4" s="2"/>
      <c r="K4" s="2"/>
      <c r="M4" s="209"/>
    </row>
    <row r="5" spans="3:15" ht="12.75" customHeight="1" x14ac:dyDescent="0.25">
      <c r="C5" s="43"/>
      <c r="D5" s="3"/>
      <c r="E5" s="2"/>
      <c r="F5" s="2"/>
      <c r="G5" s="2"/>
      <c r="H5" s="2"/>
      <c r="I5" s="2"/>
      <c r="J5" s="2"/>
      <c r="K5" s="2"/>
    </row>
    <row r="6" spans="3:15" ht="18" customHeight="1" x14ac:dyDescent="0.25">
      <c r="C6" s="70"/>
      <c r="D6" s="124" t="s">
        <v>163</v>
      </c>
      <c r="E6" s="2"/>
      <c r="F6" s="2"/>
      <c r="G6" s="2"/>
      <c r="H6" s="2"/>
      <c r="I6" s="2"/>
      <c r="J6" s="2"/>
      <c r="K6" s="2"/>
      <c r="M6" s="353"/>
    </row>
    <row r="7" spans="3:15" s="45" customFormat="1" ht="12.75" customHeight="1" x14ac:dyDescent="0.25">
      <c r="C7" s="70"/>
      <c r="D7" s="43"/>
      <c r="E7" s="15"/>
      <c r="F7" s="15"/>
      <c r="G7" s="15"/>
      <c r="H7" s="15"/>
      <c r="I7" s="15"/>
      <c r="J7" s="15"/>
      <c r="K7" s="15"/>
      <c r="L7" s="15"/>
      <c r="M7" s="15"/>
    </row>
    <row r="8" spans="3:15" ht="26.5" thickBot="1" x14ac:dyDescent="0.35">
      <c r="C8" s="43"/>
      <c r="D8" s="126"/>
      <c r="E8" s="127">
        <v>2013</v>
      </c>
      <c r="F8" s="127">
        <v>2014</v>
      </c>
      <c r="G8" s="127">
        <v>2015</v>
      </c>
      <c r="H8" s="127">
        <v>2016</v>
      </c>
      <c r="I8" s="127">
        <v>2017</v>
      </c>
      <c r="J8" s="127">
        <v>2018</v>
      </c>
      <c r="K8" s="128" t="s">
        <v>195</v>
      </c>
      <c r="L8" s="127">
        <v>2019</v>
      </c>
      <c r="M8" s="129">
        <v>2020</v>
      </c>
    </row>
    <row r="9" spans="3:15" s="10" customFormat="1" x14ac:dyDescent="0.25">
      <c r="C9" s="14"/>
      <c r="D9" s="46"/>
      <c r="E9" s="105"/>
      <c r="F9" s="105"/>
      <c r="G9" s="105"/>
      <c r="H9" s="105"/>
      <c r="I9" s="105"/>
      <c r="J9" s="105"/>
      <c r="K9" s="105"/>
      <c r="L9" s="105"/>
      <c r="M9" s="31"/>
    </row>
    <row r="10" spans="3:15" ht="13" x14ac:dyDescent="0.3">
      <c r="C10" s="43"/>
      <c r="D10" s="125" t="s">
        <v>391</v>
      </c>
      <c r="E10" s="105"/>
      <c r="F10" s="105"/>
      <c r="G10" s="105"/>
      <c r="H10" s="105"/>
      <c r="I10" s="105"/>
      <c r="J10" s="105"/>
      <c r="K10" s="105"/>
      <c r="L10" s="105"/>
      <c r="M10" s="31"/>
    </row>
    <row r="11" spans="3:15" x14ac:dyDescent="0.25">
      <c r="C11" s="43"/>
      <c r="D11" s="64" t="s">
        <v>2</v>
      </c>
      <c r="E11" s="105">
        <v>30.5</v>
      </c>
      <c r="F11" s="105">
        <v>33.800000000000004</v>
      </c>
      <c r="G11" s="105">
        <v>34.299999999999997</v>
      </c>
      <c r="H11" s="105">
        <v>34.699999999999996</v>
      </c>
      <c r="I11" s="105">
        <v>35.9</v>
      </c>
      <c r="J11" s="105">
        <v>37</v>
      </c>
      <c r="K11" s="105">
        <v>34.4</v>
      </c>
      <c r="L11" s="40">
        <v>34.4</v>
      </c>
      <c r="M11" s="39">
        <v>35.6</v>
      </c>
      <c r="N11" s="326"/>
    </row>
    <row r="12" spans="3:15" x14ac:dyDescent="0.25">
      <c r="C12" s="43"/>
      <c r="D12" s="66" t="s">
        <v>153</v>
      </c>
      <c r="E12" s="105">
        <v>20.8</v>
      </c>
      <c r="F12" s="105">
        <v>21.700000000000003</v>
      </c>
      <c r="G12" s="105">
        <v>20.099999999999998</v>
      </c>
      <c r="H12" s="105">
        <v>19.7</v>
      </c>
      <c r="I12" s="105">
        <v>19.600000000000001</v>
      </c>
      <c r="J12" s="105">
        <v>19.600000000000001</v>
      </c>
      <c r="K12" s="105">
        <v>18.2</v>
      </c>
      <c r="L12" s="40">
        <v>18.2</v>
      </c>
      <c r="M12" s="39">
        <v>18.2</v>
      </c>
      <c r="N12" s="326"/>
    </row>
    <row r="13" spans="3:15" s="10" customFormat="1" x14ac:dyDescent="0.25">
      <c r="C13" s="14"/>
      <c r="D13" s="67" t="s">
        <v>154</v>
      </c>
      <c r="E13" s="105">
        <v>8.1</v>
      </c>
      <c r="F13" s="105">
        <v>9.9</v>
      </c>
      <c r="G13" s="105">
        <v>11.9</v>
      </c>
      <c r="H13" s="105">
        <v>12.2</v>
      </c>
      <c r="I13" s="105">
        <v>12.5</v>
      </c>
      <c r="J13" s="105">
        <v>13.5</v>
      </c>
      <c r="K13" s="105">
        <v>12.3</v>
      </c>
      <c r="L13" s="40">
        <v>12.3</v>
      </c>
      <c r="M13" s="39">
        <v>13.5</v>
      </c>
      <c r="N13" s="326"/>
    </row>
    <row r="14" spans="3:15" x14ac:dyDescent="0.25">
      <c r="C14" s="43"/>
      <c r="D14" s="66" t="s">
        <v>155</v>
      </c>
      <c r="E14" s="105">
        <v>1.6</v>
      </c>
      <c r="F14" s="105">
        <v>2.1999999999999997</v>
      </c>
      <c r="G14" s="105">
        <v>2.2999999999999998</v>
      </c>
      <c r="H14" s="105">
        <v>2.8</v>
      </c>
      <c r="I14" s="105">
        <v>3.8</v>
      </c>
      <c r="J14" s="105">
        <v>3.9</v>
      </c>
      <c r="K14" s="105">
        <v>3.9</v>
      </c>
      <c r="L14" s="40">
        <v>3.9</v>
      </c>
      <c r="M14" s="39">
        <v>3.9</v>
      </c>
      <c r="N14" s="326"/>
    </row>
    <row r="15" spans="3:15" x14ac:dyDescent="0.25">
      <c r="C15" s="43"/>
      <c r="D15" s="64" t="s">
        <v>31</v>
      </c>
      <c r="E15" s="32">
        <v>0.88</v>
      </c>
      <c r="F15" s="32">
        <v>0.88</v>
      </c>
      <c r="G15" s="32">
        <v>0.92</v>
      </c>
      <c r="H15" s="32">
        <v>0.93</v>
      </c>
      <c r="I15" s="32">
        <v>0.9</v>
      </c>
      <c r="J15" s="32">
        <v>0.86</v>
      </c>
      <c r="K15" s="32">
        <v>0.84</v>
      </c>
      <c r="L15" s="32">
        <v>0.84</v>
      </c>
      <c r="M15" s="11">
        <v>0.88</v>
      </c>
      <c r="N15" s="326"/>
    </row>
    <row r="16" spans="3:15" s="10" customFormat="1" x14ac:dyDescent="0.25">
      <c r="C16" s="14"/>
      <c r="D16" s="64" t="s">
        <v>150</v>
      </c>
      <c r="E16" s="32">
        <v>0.88</v>
      </c>
      <c r="F16" s="32">
        <v>0.88</v>
      </c>
      <c r="G16" s="32">
        <v>0.92</v>
      </c>
      <c r="H16" s="32">
        <v>0.94</v>
      </c>
      <c r="I16" s="32">
        <v>0.9</v>
      </c>
      <c r="J16" s="32">
        <v>0.84</v>
      </c>
      <c r="K16" s="32">
        <v>0.84</v>
      </c>
      <c r="L16" s="32">
        <v>0.84</v>
      </c>
      <c r="M16" s="11">
        <v>0.89900000000000002</v>
      </c>
      <c r="N16" s="326"/>
    </row>
    <row r="17" spans="1:14" x14ac:dyDescent="0.25">
      <c r="C17" s="43"/>
      <c r="D17" s="64" t="s">
        <v>147</v>
      </c>
      <c r="E17" s="106">
        <v>6174</v>
      </c>
      <c r="F17" s="106">
        <v>6092</v>
      </c>
      <c r="G17" s="106">
        <v>5902</v>
      </c>
      <c r="H17" s="106">
        <v>5672.1</v>
      </c>
      <c r="I17" s="106">
        <v>5729.7999999999993</v>
      </c>
      <c r="J17" s="106">
        <v>5732</v>
      </c>
      <c r="K17" s="106">
        <v>5559</v>
      </c>
      <c r="L17" s="106">
        <v>5558.7656999999999</v>
      </c>
      <c r="M17" s="60">
        <v>5637.2493999999997</v>
      </c>
      <c r="N17" s="326"/>
    </row>
    <row r="18" spans="1:14" s="10" customFormat="1" x14ac:dyDescent="0.25">
      <c r="C18" s="14"/>
      <c r="D18" s="46"/>
      <c r="E18" s="105"/>
      <c r="F18" s="105"/>
      <c r="G18" s="105"/>
      <c r="H18" s="105"/>
      <c r="I18" s="105"/>
      <c r="J18" s="105"/>
      <c r="K18" s="105"/>
      <c r="L18" s="105"/>
      <c r="M18" s="31"/>
    </row>
    <row r="19" spans="1:14" ht="13" x14ac:dyDescent="0.3">
      <c r="C19" s="43"/>
      <c r="D19" s="125" t="s">
        <v>392</v>
      </c>
      <c r="E19" s="105"/>
      <c r="F19" s="105"/>
      <c r="G19" s="105"/>
      <c r="H19" s="105"/>
      <c r="I19" s="105"/>
      <c r="J19" s="105"/>
      <c r="K19" s="105"/>
      <c r="L19" s="105"/>
      <c r="M19" s="31"/>
    </row>
    <row r="20" spans="1:14" x14ac:dyDescent="0.25">
      <c r="C20" s="43"/>
      <c r="D20" s="64" t="s">
        <v>0</v>
      </c>
      <c r="E20" s="40">
        <v>1295.2</v>
      </c>
      <c r="F20" s="40">
        <v>1329</v>
      </c>
      <c r="G20" s="40">
        <v>1386</v>
      </c>
      <c r="H20" s="247">
        <v>1346.9</v>
      </c>
      <c r="I20" s="40">
        <v>1305.9000000000001</v>
      </c>
      <c r="J20" s="40">
        <v>1254.5</v>
      </c>
      <c r="K20" s="40">
        <v>1252.5999999999999</v>
      </c>
      <c r="L20" s="40">
        <v>1252.5999999999999</v>
      </c>
      <c r="M20" s="39">
        <v>1190</v>
      </c>
      <c r="N20" s="326"/>
    </row>
    <row r="21" spans="1:14" x14ac:dyDescent="0.25">
      <c r="C21" s="43"/>
      <c r="D21" s="65" t="s">
        <v>398</v>
      </c>
      <c r="E21" s="40">
        <v>753.09999999999991</v>
      </c>
      <c r="F21" s="40">
        <v>762.8</v>
      </c>
      <c r="G21" s="40">
        <v>811.5</v>
      </c>
      <c r="H21" s="40">
        <v>822.3</v>
      </c>
      <c r="I21" s="40">
        <v>763.2</v>
      </c>
      <c r="J21" s="40">
        <v>734.30000000000007</v>
      </c>
      <c r="K21" s="40">
        <v>784.8</v>
      </c>
      <c r="L21" s="40">
        <v>829.8</v>
      </c>
      <c r="M21" s="39">
        <v>791.5</v>
      </c>
      <c r="N21" s="326"/>
    </row>
    <row r="22" spans="1:14" x14ac:dyDescent="0.25">
      <c r="C22" s="43"/>
      <c r="D22" s="64" t="s">
        <v>399</v>
      </c>
      <c r="E22" s="40">
        <v>536.29999999999995</v>
      </c>
      <c r="F22" s="40">
        <v>523.6</v>
      </c>
      <c r="G22" s="40">
        <v>555.5</v>
      </c>
      <c r="H22" s="40">
        <v>558.4</v>
      </c>
      <c r="I22" s="40">
        <v>490.4</v>
      </c>
      <c r="J22" s="40">
        <v>463.30000000000007</v>
      </c>
      <c r="K22" s="40">
        <v>526.4</v>
      </c>
      <c r="L22" s="40">
        <v>539.1</v>
      </c>
      <c r="M22" s="39">
        <v>492</v>
      </c>
      <c r="N22" s="326"/>
    </row>
    <row r="23" spans="1:14" ht="12.75" customHeight="1" x14ac:dyDescent="0.25">
      <c r="C23" s="43"/>
      <c r="D23" s="65" t="s">
        <v>397</v>
      </c>
      <c r="E23" s="40">
        <v>317.7</v>
      </c>
      <c r="F23" s="40">
        <v>294.2</v>
      </c>
      <c r="G23" s="40">
        <v>325.3</v>
      </c>
      <c r="H23" s="40">
        <v>326.10000000000002</v>
      </c>
      <c r="I23" s="40">
        <v>287.40000000000003</v>
      </c>
      <c r="J23" s="40">
        <v>289.5</v>
      </c>
      <c r="K23" s="40">
        <v>364.1</v>
      </c>
      <c r="L23" s="40">
        <v>357.8</v>
      </c>
      <c r="M23" s="39">
        <v>305.8</v>
      </c>
      <c r="N23" s="326"/>
    </row>
    <row r="24" spans="1:14" x14ac:dyDescent="0.25">
      <c r="C24" s="43"/>
      <c r="D24" s="65"/>
      <c r="E24" s="40"/>
      <c r="F24" s="40"/>
      <c r="G24" s="40"/>
      <c r="H24" s="40"/>
      <c r="I24" s="40"/>
      <c r="J24" s="40"/>
      <c r="K24" s="40"/>
      <c r="L24" s="40"/>
      <c r="M24" s="39"/>
    </row>
    <row r="25" spans="1:14" ht="13" x14ac:dyDescent="0.3">
      <c r="C25" s="43"/>
      <c r="D25" s="78" t="s">
        <v>274</v>
      </c>
      <c r="E25" s="264">
        <v>750.59999999999991</v>
      </c>
      <c r="F25" s="264">
        <v>707.7</v>
      </c>
      <c r="G25" s="264">
        <v>805.2</v>
      </c>
      <c r="H25" s="264">
        <v>1023.1999999999999</v>
      </c>
      <c r="I25" s="264">
        <v>695.3</v>
      </c>
      <c r="J25" s="264">
        <v>754.80000000000007</v>
      </c>
      <c r="K25" s="264">
        <v>993.69999999999993</v>
      </c>
      <c r="L25" s="40">
        <v>1038.5</v>
      </c>
      <c r="M25" s="39">
        <v>789.4</v>
      </c>
      <c r="N25" s="326"/>
    </row>
    <row r="26" spans="1:14" ht="13" x14ac:dyDescent="0.3">
      <c r="C26" s="43"/>
      <c r="D26" s="78" t="s">
        <v>275</v>
      </c>
      <c r="E26" s="264">
        <v>533.79999999999995</v>
      </c>
      <c r="F26" s="264">
        <v>468.5</v>
      </c>
      <c r="G26" s="264">
        <v>549.20000000000005</v>
      </c>
      <c r="H26" s="264">
        <v>759.3</v>
      </c>
      <c r="I26" s="264">
        <v>422.5</v>
      </c>
      <c r="J26" s="264">
        <v>481.70000000000005</v>
      </c>
      <c r="K26" s="264">
        <v>735.3</v>
      </c>
      <c r="L26" s="40">
        <v>747.8</v>
      </c>
      <c r="M26" s="39">
        <v>489.9</v>
      </c>
      <c r="N26" s="326"/>
    </row>
    <row r="27" spans="1:14" ht="13" x14ac:dyDescent="0.3">
      <c r="A27"/>
      <c r="C27" s="43"/>
      <c r="D27" s="78" t="s">
        <v>276</v>
      </c>
      <c r="E27" s="264">
        <v>312.7</v>
      </c>
      <c r="F27" s="264">
        <v>247.1</v>
      </c>
      <c r="G27" s="264">
        <v>282.2</v>
      </c>
      <c r="H27" s="264">
        <v>534</v>
      </c>
      <c r="I27" s="264">
        <v>235.4</v>
      </c>
      <c r="J27" s="264">
        <v>254.5</v>
      </c>
      <c r="K27" s="264">
        <v>577.4</v>
      </c>
      <c r="L27" s="40">
        <v>571</v>
      </c>
      <c r="M27" s="39">
        <v>300.89999999999998</v>
      </c>
      <c r="N27" s="326"/>
    </row>
    <row r="28" spans="1:14" x14ac:dyDescent="0.25">
      <c r="C28" s="43"/>
      <c r="D28" s="65"/>
      <c r="E28" s="40"/>
      <c r="F28" s="40"/>
      <c r="G28" s="40"/>
      <c r="H28" s="40"/>
      <c r="I28" s="40"/>
      <c r="J28" s="40"/>
      <c r="K28" s="40"/>
      <c r="L28" s="40"/>
      <c r="M28" s="39"/>
    </row>
    <row r="29" spans="1:14" x14ac:dyDescent="0.25">
      <c r="C29" s="43"/>
      <c r="D29" s="64" t="s">
        <v>352</v>
      </c>
      <c r="E29" s="59">
        <v>0.16300000000000001</v>
      </c>
      <c r="F29" s="59">
        <v>0.14599999999999999</v>
      </c>
      <c r="G29" s="59">
        <v>0.13700000000000001</v>
      </c>
      <c r="H29" s="59">
        <v>0.13600000000000001</v>
      </c>
      <c r="I29" s="59">
        <v>0.12</v>
      </c>
      <c r="J29" s="59">
        <v>0.11600000000000001</v>
      </c>
      <c r="K29" s="59">
        <v>0.124</v>
      </c>
      <c r="L29" s="59">
        <v>0.124</v>
      </c>
      <c r="M29" s="58">
        <v>0.11600000000000001</v>
      </c>
      <c r="N29" s="326"/>
    </row>
    <row r="30" spans="1:14" x14ac:dyDescent="0.25">
      <c r="C30" s="43"/>
      <c r="D30" s="64" t="s">
        <v>353</v>
      </c>
      <c r="E30" s="59">
        <v>0.188</v>
      </c>
      <c r="F30" s="59">
        <v>0.16700000000000001</v>
      </c>
      <c r="G30" s="59">
        <v>0.17299999999999999</v>
      </c>
      <c r="H30" s="59">
        <v>0.14799999999999999</v>
      </c>
      <c r="I30" s="59">
        <v>0.11799999999999999</v>
      </c>
      <c r="J30" s="59">
        <v>0.112</v>
      </c>
      <c r="K30" s="59">
        <v>0.125</v>
      </c>
      <c r="L30" s="59">
        <v>0.1248843824715101</v>
      </c>
      <c r="M30" s="58">
        <v>0.10145985401459855</v>
      </c>
      <c r="N30" s="326"/>
    </row>
    <row r="31" spans="1:14" s="10" customFormat="1" x14ac:dyDescent="0.25">
      <c r="C31" s="14"/>
      <c r="D31" s="65" t="s">
        <v>151</v>
      </c>
      <c r="E31" s="59">
        <v>0.49299999999999999</v>
      </c>
      <c r="F31" s="59">
        <v>0.499</v>
      </c>
      <c r="G31" s="59">
        <v>0.501</v>
      </c>
      <c r="H31" s="59">
        <v>0.51300000000000001</v>
      </c>
      <c r="I31" s="59">
        <v>0.49099999999999999</v>
      </c>
      <c r="J31" s="59">
        <v>0.48199999999999998</v>
      </c>
      <c r="K31" s="59">
        <v>0.48199999999999998</v>
      </c>
      <c r="L31" s="302">
        <v>0.50800000000000001</v>
      </c>
      <c r="M31" s="303">
        <v>0.51400000000000001</v>
      </c>
      <c r="N31" s="326"/>
    </row>
    <row r="32" spans="1:14" x14ac:dyDescent="0.25">
      <c r="C32" s="43"/>
      <c r="D32" s="46"/>
      <c r="E32" s="40"/>
      <c r="F32" s="40"/>
      <c r="G32" s="40"/>
      <c r="H32" s="40"/>
      <c r="I32" s="40"/>
      <c r="J32" s="40"/>
      <c r="K32" s="40"/>
      <c r="L32" s="40"/>
      <c r="M32" s="39"/>
    </row>
    <row r="33" spans="1:14" ht="13" x14ac:dyDescent="0.3">
      <c r="C33" s="43"/>
      <c r="D33" s="125" t="s">
        <v>393</v>
      </c>
      <c r="E33" s="40"/>
      <c r="F33" s="40"/>
      <c r="G33" s="40"/>
      <c r="H33" s="40"/>
      <c r="I33" s="40"/>
      <c r="J33" s="40"/>
      <c r="K33" s="40"/>
      <c r="L33" s="40"/>
      <c r="M33" s="39"/>
    </row>
    <row r="34" spans="1:14" x14ac:dyDescent="0.25">
      <c r="C34" s="43"/>
      <c r="D34" s="65" t="s">
        <v>394</v>
      </c>
      <c r="E34" s="40">
        <v>1567.8</v>
      </c>
      <c r="F34" s="40">
        <v>1576.3</v>
      </c>
      <c r="G34" s="40">
        <v>1678.8</v>
      </c>
      <c r="H34" s="40">
        <v>1652.2</v>
      </c>
      <c r="I34" s="40">
        <v>1599.5</v>
      </c>
      <c r="J34" s="40">
        <v>1541.4</v>
      </c>
      <c r="K34" s="40">
        <v>1653.1</v>
      </c>
      <c r="L34" s="40">
        <v>1653.1</v>
      </c>
      <c r="M34" s="39">
        <v>1597.4</v>
      </c>
      <c r="N34" s="326"/>
    </row>
    <row r="35" spans="1:14" x14ac:dyDescent="0.25">
      <c r="C35" s="43"/>
      <c r="D35" s="65" t="s">
        <v>395</v>
      </c>
      <c r="E35" s="40">
        <v>817.2</v>
      </c>
      <c r="F35" s="40">
        <v>823.6</v>
      </c>
      <c r="G35" s="105">
        <v>904.1</v>
      </c>
      <c r="H35" s="105">
        <v>916.9</v>
      </c>
      <c r="I35" s="105">
        <v>852.6</v>
      </c>
      <c r="J35" s="105">
        <v>821.6</v>
      </c>
      <c r="K35" s="105">
        <v>929.7</v>
      </c>
      <c r="L35" s="40">
        <v>980.7</v>
      </c>
      <c r="M35" s="39">
        <v>972.30000000000018</v>
      </c>
      <c r="N35" s="326"/>
    </row>
    <row r="36" spans="1:14" x14ac:dyDescent="0.25">
      <c r="C36" s="43"/>
      <c r="D36" s="64" t="s">
        <v>396</v>
      </c>
      <c r="E36" s="40">
        <v>550.70000000000005</v>
      </c>
      <c r="F36" s="40">
        <v>530.20000000000005</v>
      </c>
      <c r="G36" s="105">
        <v>578.9</v>
      </c>
      <c r="H36" s="105">
        <v>580.1</v>
      </c>
      <c r="I36" s="105">
        <v>509.4</v>
      </c>
      <c r="J36" s="105">
        <v>482.5</v>
      </c>
      <c r="K36" s="105">
        <v>587.80000000000007</v>
      </c>
      <c r="L36" s="40">
        <v>590.70000000000005</v>
      </c>
      <c r="M36" s="39">
        <v>565.20000000000016</v>
      </c>
      <c r="N36" s="326"/>
    </row>
    <row r="37" spans="1:14" ht="12.75" customHeight="1" x14ac:dyDescent="0.25">
      <c r="C37" s="43"/>
      <c r="D37" s="65" t="s">
        <v>397</v>
      </c>
      <c r="E37" s="40">
        <v>317.70000000000005</v>
      </c>
      <c r="F37" s="40">
        <v>297.5</v>
      </c>
      <c r="G37" s="40">
        <v>325.3</v>
      </c>
      <c r="H37" s="40">
        <v>326.10000000000002</v>
      </c>
      <c r="I37" s="40">
        <v>287.39999999999998</v>
      </c>
      <c r="J37" s="40">
        <v>289.5</v>
      </c>
      <c r="K37" s="40">
        <v>388.9</v>
      </c>
      <c r="L37" s="40">
        <v>357.80000000000007</v>
      </c>
      <c r="M37" s="39">
        <v>305.80000000000018</v>
      </c>
      <c r="N37" s="326"/>
    </row>
    <row r="38" spans="1:14" x14ac:dyDescent="0.25">
      <c r="C38" s="43"/>
      <c r="D38" s="46"/>
      <c r="E38" s="40"/>
      <c r="F38" s="40"/>
      <c r="G38" s="40"/>
      <c r="H38" s="40"/>
      <c r="I38" s="40"/>
      <c r="J38" s="40"/>
      <c r="K38" s="40"/>
      <c r="L38" s="40"/>
      <c r="M38" s="39"/>
    </row>
    <row r="39" spans="1:14" ht="13" x14ac:dyDescent="0.3">
      <c r="C39" s="43"/>
      <c r="D39" s="125" t="s">
        <v>400</v>
      </c>
      <c r="E39" s="105"/>
      <c r="F39" s="105"/>
      <c r="G39" s="105"/>
      <c r="H39" s="105"/>
      <c r="I39" s="105"/>
      <c r="J39" s="105"/>
      <c r="K39" s="105"/>
      <c r="L39" s="40"/>
      <c r="M39" s="39"/>
    </row>
    <row r="40" spans="1:14" x14ac:dyDescent="0.25">
      <c r="C40" s="43"/>
      <c r="D40" s="64" t="s">
        <v>37</v>
      </c>
      <c r="E40" s="40">
        <v>713.2</v>
      </c>
      <c r="F40" s="40">
        <v>786.6</v>
      </c>
      <c r="G40" s="40">
        <v>867.2</v>
      </c>
      <c r="H40" s="40">
        <v>783.2</v>
      </c>
      <c r="I40" s="40">
        <v>713.8</v>
      </c>
      <c r="J40" s="40">
        <v>687</v>
      </c>
      <c r="K40" s="40"/>
      <c r="L40" s="40">
        <v>709.7</v>
      </c>
      <c r="M40" s="39">
        <v>822.2</v>
      </c>
      <c r="N40" s="326"/>
    </row>
    <row r="41" spans="1:14" s="10" customFormat="1" x14ac:dyDescent="0.25">
      <c r="C41" s="14"/>
      <c r="D41" s="64" t="s">
        <v>109</v>
      </c>
      <c r="E41" s="40">
        <v>-596.6</v>
      </c>
      <c r="F41" s="40">
        <v>-694</v>
      </c>
      <c r="G41" s="40">
        <v>-276.5</v>
      </c>
      <c r="H41" s="40">
        <v>114.7</v>
      </c>
      <c r="I41" s="40">
        <v>-320.60000000000002</v>
      </c>
      <c r="J41" s="40">
        <v>-589.40000000000009</v>
      </c>
      <c r="K41" s="40"/>
      <c r="L41" s="40">
        <v>-256.10000000000008</v>
      </c>
      <c r="M41" s="39">
        <v>-584.49999999999977</v>
      </c>
      <c r="N41" s="326"/>
    </row>
    <row r="42" spans="1:14" x14ac:dyDescent="0.25">
      <c r="C42" s="43"/>
      <c r="D42" s="64" t="s">
        <v>111</v>
      </c>
      <c r="E42" s="316">
        <v>-319.89999999999998</v>
      </c>
      <c r="F42" s="73">
        <v>-85.1</v>
      </c>
      <c r="G42" s="256">
        <v>-563.4</v>
      </c>
      <c r="H42" s="316">
        <v>-602.19999999999993</v>
      </c>
      <c r="I42" s="256">
        <v>-538.79999999999995</v>
      </c>
      <c r="J42" s="316">
        <v>-97.5</v>
      </c>
      <c r="K42" s="256"/>
      <c r="L42" s="40">
        <v>-355.30000000000007</v>
      </c>
      <c r="M42" s="39">
        <v>-218.69999999999996</v>
      </c>
      <c r="N42" s="326"/>
    </row>
    <row r="43" spans="1:14" x14ac:dyDescent="0.25">
      <c r="C43" s="43"/>
      <c r="D43" s="46"/>
      <c r="E43" s="40"/>
      <c r="F43" s="40"/>
      <c r="G43" s="40"/>
      <c r="H43" s="40"/>
      <c r="I43" s="40"/>
      <c r="J43" s="40"/>
      <c r="K43" s="40"/>
      <c r="L43" s="40"/>
      <c r="M43" s="39"/>
    </row>
    <row r="44" spans="1:14" ht="13" x14ac:dyDescent="0.3">
      <c r="C44" s="43"/>
      <c r="D44" s="125" t="s">
        <v>92</v>
      </c>
      <c r="E44" s="40"/>
      <c r="F44" s="40"/>
      <c r="G44" s="40"/>
      <c r="H44" s="40"/>
      <c r="I44" s="40"/>
      <c r="J44" s="40"/>
      <c r="K44" s="40"/>
      <c r="L44" s="40"/>
      <c r="M44" s="39"/>
    </row>
    <row r="45" spans="1:14" x14ac:dyDescent="0.25">
      <c r="C45" s="43"/>
      <c r="D45" s="64" t="s">
        <v>90</v>
      </c>
      <c r="E45" s="40">
        <v>1809.5</v>
      </c>
      <c r="F45" s="40">
        <v>1758.2</v>
      </c>
      <c r="G45" s="40">
        <v>2009.4</v>
      </c>
      <c r="H45" s="40">
        <v>2399.6999999999998</v>
      </c>
      <c r="I45" s="40">
        <v>2480</v>
      </c>
      <c r="J45" s="40">
        <v>2682.8</v>
      </c>
      <c r="K45" s="40">
        <v>3047.3</v>
      </c>
      <c r="L45" s="40">
        <v>3047.3</v>
      </c>
      <c r="M45" s="39">
        <v>2980.7</v>
      </c>
      <c r="N45" s="326"/>
    </row>
    <row r="46" spans="1:14" s="10" customFormat="1" x14ac:dyDescent="0.25">
      <c r="C46" s="14"/>
      <c r="D46" s="64" t="s">
        <v>93</v>
      </c>
      <c r="E46" s="40">
        <v>1824.7</v>
      </c>
      <c r="F46" s="40">
        <v>2266.3000000000002</v>
      </c>
      <c r="G46" s="40">
        <v>2295.6</v>
      </c>
      <c r="H46" s="40">
        <v>1804.1999999999998</v>
      </c>
      <c r="I46" s="40">
        <v>1533.9</v>
      </c>
      <c r="J46" s="40">
        <v>1825</v>
      </c>
      <c r="K46" s="40">
        <v>1770.4</v>
      </c>
      <c r="L46" s="40">
        <v>2335.2640000000001</v>
      </c>
      <c r="M46" s="39">
        <v>2589.4</v>
      </c>
      <c r="N46" s="326"/>
    </row>
    <row r="47" spans="1:14" x14ac:dyDescent="0.25">
      <c r="C47" s="43"/>
      <c r="D47" s="64" t="s">
        <v>162</v>
      </c>
      <c r="E47" s="57">
        <v>2.5299999999999998</v>
      </c>
      <c r="F47" s="57">
        <v>2.83</v>
      </c>
      <c r="G47" s="57">
        <v>2.7283797216699801</v>
      </c>
      <c r="H47" s="57">
        <v>2.0390509144834401</v>
      </c>
      <c r="I47" s="57">
        <v>2.0245150862068968</v>
      </c>
      <c r="J47" s="57">
        <v>2.4900000000000002</v>
      </c>
      <c r="K47" s="57">
        <v>2.75</v>
      </c>
      <c r="L47" s="304">
        <v>2.75</v>
      </c>
      <c r="M47" s="305">
        <v>2.52</v>
      </c>
      <c r="N47" s="326"/>
    </row>
    <row r="48" spans="1:14" x14ac:dyDescent="0.25">
      <c r="A48" s="10"/>
      <c r="B48" s="10"/>
      <c r="C48" s="43"/>
      <c r="D48" s="64" t="s">
        <v>161</v>
      </c>
      <c r="E48" s="40"/>
      <c r="F48" s="40"/>
      <c r="G48" s="40"/>
      <c r="H48" s="105"/>
      <c r="I48" s="105"/>
      <c r="J48" s="105">
        <v>2592.3999999999996</v>
      </c>
      <c r="K48" s="105">
        <v>2356</v>
      </c>
      <c r="L48" s="40">
        <v>3280.2</v>
      </c>
      <c r="M48" s="39">
        <v>3620.5</v>
      </c>
      <c r="N48" s="326"/>
    </row>
    <row r="49" spans="3:14" x14ac:dyDescent="0.25">
      <c r="C49" s="43"/>
      <c r="D49" s="64"/>
      <c r="E49" s="105"/>
      <c r="F49" s="105"/>
      <c r="G49" s="105"/>
      <c r="H49" s="105"/>
      <c r="I49" s="105"/>
      <c r="J49" s="105"/>
      <c r="K49" s="105"/>
      <c r="L49" s="105"/>
      <c r="M49" s="31"/>
    </row>
    <row r="50" spans="3:14" ht="13" x14ac:dyDescent="0.3">
      <c r="C50" s="43"/>
      <c r="D50" s="125" t="s">
        <v>94</v>
      </c>
      <c r="E50" s="105"/>
      <c r="F50" s="105"/>
      <c r="G50" s="105"/>
      <c r="H50" s="105"/>
      <c r="I50" s="105"/>
      <c r="J50" s="105"/>
      <c r="K50" s="105"/>
      <c r="L50" s="105"/>
      <c r="M50" s="31"/>
    </row>
    <row r="51" spans="3:14" x14ac:dyDescent="0.25">
      <c r="C51" s="43"/>
      <c r="D51" s="64" t="s">
        <v>355</v>
      </c>
      <c r="E51" s="57">
        <v>0.9</v>
      </c>
      <c r="F51" s="57">
        <v>0.9</v>
      </c>
      <c r="G51" s="57">
        <v>1</v>
      </c>
      <c r="H51" s="57">
        <v>1.05</v>
      </c>
      <c r="I51" s="57">
        <v>1.05</v>
      </c>
      <c r="J51" s="57">
        <v>1.1000000000000001</v>
      </c>
      <c r="K51" s="57">
        <v>1.1499999999999999</v>
      </c>
      <c r="L51" s="304">
        <v>1.1499999999999999</v>
      </c>
      <c r="M51" s="305">
        <v>1.2</v>
      </c>
      <c r="N51" s="326"/>
    </row>
    <row r="52" spans="3:14" x14ac:dyDescent="0.25">
      <c r="C52" s="43"/>
      <c r="D52" s="64" t="s">
        <v>354</v>
      </c>
      <c r="E52" s="57">
        <v>2.4500000000000002</v>
      </c>
      <c r="F52" s="57">
        <v>2.31</v>
      </c>
      <c r="G52" s="57">
        <v>2.5499999999999998</v>
      </c>
      <c r="H52" s="57">
        <v>2.5499999999999998</v>
      </c>
      <c r="I52" s="57">
        <v>2.2530846599999999</v>
      </c>
      <c r="J52" s="57">
        <v>2.27</v>
      </c>
      <c r="K52" s="57">
        <v>2.85</v>
      </c>
      <c r="L52" s="304">
        <v>2.8</v>
      </c>
      <c r="M52" s="305">
        <v>2.42</v>
      </c>
      <c r="N52" s="326"/>
    </row>
    <row r="53" spans="3:14" x14ac:dyDescent="0.25">
      <c r="C53" s="43"/>
      <c r="D53" s="64" t="s">
        <v>401</v>
      </c>
      <c r="E53" s="57">
        <v>13.75</v>
      </c>
      <c r="F53" s="57">
        <v>14.15</v>
      </c>
      <c r="G53" s="57">
        <v>15.72</v>
      </c>
      <c r="H53" s="57">
        <v>18.77</v>
      </c>
      <c r="I53" s="57">
        <v>19.399999999999999</v>
      </c>
      <c r="J53" s="57">
        <v>20.99</v>
      </c>
      <c r="K53" s="57">
        <v>23.84</v>
      </c>
      <c r="L53" s="304">
        <v>23.837679428934532</v>
      </c>
      <c r="M53" s="305">
        <v>23.70515774988387</v>
      </c>
      <c r="N53" s="326"/>
    </row>
    <row r="54" spans="3:14" x14ac:dyDescent="0.25">
      <c r="C54" s="43"/>
      <c r="D54" s="64"/>
      <c r="E54" s="57"/>
      <c r="F54" s="57"/>
      <c r="G54" s="57"/>
      <c r="H54" s="57"/>
      <c r="I54" s="57"/>
      <c r="J54" s="57"/>
      <c r="K54" s="57"/>
      <c r="L54" s="304"/>
      <c r="M54" s="305"/>
    </row>
    <row r="55" spans="3:14" x14ac:dyDescent="0.25">
      <c r="C55" s="43"/>
      <c r="D55" s="64"/>
      <c r="E55" s="57"/>
      <c r="F55" s="57"/>
      <c r="G55" s="57"/>
      <c r="H55" s="57"/>
      <c r="I55" s="57"/>
      <c r="J55" s="57"/>
      <c r="K55" s="57"/>
      <c r="L55" s="304"/>
      <c r="M55" s="305"/>
    </row>
    <row r="56" spans="3:14" s="10" customFormat="1" x14ac:dyDescent="0.25">
      <c r="C56" s="14"/>
      <c r="D56" s="64" t="s">
        <v>160</v>
      </c>
      <c r="E56" s="107">
        <v>127423536</v>
      </c>
      <c r="F56" s="107">
        <v>127515368</v>
      </c>
      <c r="G56" s="107">
        <v>127622305</v>
      </c>
      <c r="H56" s="107">
        <v>127498822</v>
      </c>
      <c r="I56" s="107">
        <v>127541590</v>
      </c>
      <c r="J56" s="107">
        <v>127659039</v>
      </c>
      <c r="K56" s="107">
        <v>127637900</v>
      </c>
      <c r="L56" s="306">
        <v>127637900</v>
      </c>
      <c r="M56" s="307">
        <v>126524451</v>
      </c>
      <c r="N56" s="326"/>
    </row>
    <row r="57" spans="3:14" x14ac:dyDescent="0.25">
      <c r="C57" s="43"/>
      <c r="D57" s="63" t="s">
        <v>152</v>
      </c>
      <c r="E57" s="107">
        <v>127835430</v>
      </c>
      <c r="F57" s="107">
        <v>127835430</v>
      </c>
      <c r="G57" s="107">
        <v>127835430</v>
      </c>
      <c r="H57" s="107">
        <v>127835430</v>
      </c>
      <c r="I57" s="107">
        <v>127835430</v>
      </c>
      <c r="J57" s="107">
        <v>127835430</v>
      </c>
      <c r="K57" s="107">
        <v>127835430</v>
      </c>
      <c r="L57" s="306">
        <v>127835430</v>
      </c>
      <c r="M57" s="307">
        <v>125740568</v>
      </c>
      <c r="N57" s="326"/>
    </row>
    <row r="58" spans="3:14" x14ac:dyDescent="0.25">
      <c r="D58" s="63" t="s">
        <v>402</v>
      </c>
      <c r="E58" s="317">
        <v>0.52</v>
      </c>
      <c r="F58" s="317">
        <v>0.52</v>
      </c>
      <c r="G58" s="317">
        <v>0.52</v>
      </c>
      <c r="H58" s="317">
        <v>0.52</v>
      </c>
      <c r="I58" s="317">
        <v>0.52</v>
      </c>
      <c r="J58" s="317">
        <v>0.52</v>
      </c>
      <c r="K58" s="317">
        <v>0.52</v>
      </c>
      <c r="L58" s="317">
        <v>0.52</v>
      </c>
      <c r="M58" s="318">
        <v>0.52</v>
      </c>
    </row>
    <row r="59" spans="3:14" x14ac:dyDescent="0.25">
      <c r="D59" s="63"/>
      <c r="E59" s="317"/>
      <c r="F59" s="317"/>
      <c r="G59" s="317"/>
      <c r="H59" s="317"/>
      <c r="I59" s="317"/>
      <c r="J59" s="317"/>
      <c r="K59" s="317"/>
      <c r="M59" s="319"/>
    </row>
    <row r="60" spans="3:14" x14ac:dyDescent="0.25">
      <c r="C60" s="49"/>
      <c r="D60" s="320" t="s">
        <v>403</v>
      </c>
      <c r="E60">
        <v>55.11</v>
      </c>
      <c r="F60">
        <v>44.21</v>
      </c>
      <c r="G60">
        <v>54.12</v>
      </c>
      <c r="H60">
        <v>48.89</v>
      </c>
      <c r="I60">
        <v>45.66</v>
      </c>
      <c r="J60">
        <v>44.88</v>
      </c>
      <c r="K60">
        <v>51.96</v>
      </c>
      <c r="L60" s="304">
        <v>51.96</v>
      </c>
      <c r="M60" s="305">
        <v>54.24</v>
      </c>
      <c r="N60" s="326"/>
    </row>
    <row r="61" spans="3:14" x14ac:dyDescent="0.25">
      <c r="C61" s="49"/>
      <c r="D61" s="321" t="s">
        <v>404</v>
      </c>
      <c r="E61">
        <v>40.520000000000003</v>
      </c>
      <c r="F61">
        <v>32.44</v>
      </c>
      <c r="G61">
        <v>34.47</v>
      </c>
      <c r="H61">
        <v>36.17</v>
      </c>
      <c r="I61">
        <v>33.83</v>
      </c>
      <c r="J61">
        <v>32.94</v>
      </c>
      <c r="K61">
        <v>36.049999999999997</v>
      </c>
      <c r="L61" s="304">
        <v>36.049999999999997</v>
      </c>
      <c r="M61" s="305">
        <v>40.270000000000003</v>
      </c>
      <c r="N61" s="326"/>
    </row>
    <row r="62" spans="3:14" x14ac:dyDescent="0.25">
      <c r="C62" s="49"/>
      <c r="D62" s="64" t="s">
        <v>405</v>
      </c>
      <c r="E62">
        <v>45.59</v>
      </c>
      <c r="F62">
        <v>39.409999999999997</v>
      </c>
      <c r="G62">
        <v>44.02</v>
      </c>
      <c r="H62">
        <v>44.08</v>
      </c>
      <c r="I62">
        <v>39.479999999999997</v>
      </c>
      <c r="J62">
        <v>40.03</v>
      </c>
      <c r="K62">
        <v>43.77</v>
      </c>
      <c r="L62" s="304">
        <v>43.77</v>
      </c>
      <c r="M62" s="305">
        <v>47.31</v>
      </c>
      <c r="N62" s="326"/>
    </row>
    <row r="63" spans="3:14" x14ac:dyDescent="0.25">
      <c r="C63" s="49"/>
      <c r="D63" s="49"/>
    </row>
    <row r="65" spans="7:12" x14ac:dyDescent="0.25">
      <c r="G65" s="330"/>
      <c r="H65" s="330"/>
      <c r="I65" s="330"/>
      <c r="J65" s="330"/>
      <c r="K65" s="330"/>
      <c r="L65" s="330"/>
    </row>
  </sheetData>
  <hyperlinks>
    <hyperlink ref="D4" location="Index!A1" display="Index page"/>
  </hyperlinks>
  <pageMargins left="0.7" right="0.7" top="0.75" bottom="0.75" header="0.3" footer="0.3"/>
  <pageSetup paperSize="9"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49F"/>
  </sheetPr>
  <dimension ref="A1:M80"/>
  <sheetViews>
    <sheetView showGridLines="0" zoomScale="80" zoomScaleNormal="80" workbookViewId="0"/>
  </sheetViews>
  <sheetFormatPr defaultColWidth="8.7265625" defaultRowHeight="12.5" x14ac:dyDescent="0.25"/>
  <cols>
    <col min="1" max="1" width="2.54296875" style="210" customWidth="1"/>
    <col min="2" max="2" width="60.54296875" style="210" customWidth="1"/>
    <col min="3" max="7" width="10.54296875" style="210" customWidth="1"/>
    <col min="8" max="16384" width="8.7265625" style="210"/>
  </cols>
  <sheetData>
    <row r="1" spans="1:7" customFormat="1" x14ac:dyDescent="0.25">
      <c r="A1" s="43"/>
      <c r="B1" s="30" t="s">
        <v>217</v>
      </c>
      <c r="C1" s="2"/>
      <c r="D1" s="2"/>
      <c r="E1" s="2"/>
      <c r="F1" s="2"/>
      <c r="G1" s="2"/>
    </row>
    <row r="2" spans="1:7" customFormat="1" x14ac:dyDescent="0.25">
      <c r="A2" s="43"/>
      <c r="B2" s="2"/>
      <c r="C2" s="2"/>
      <c r="D2" s="2"/>
      <c r="E2" s="2"/>
      <c r="F2" s="2"/>
      <c r="G2" s="2"/>
    </row>
    <row r="3" spans="1:7" customFormat="1" ht="17.5" x14ac:dyDescent="0.25">
      <c r="A3" s="70"/>
      <c r="B3" s="124" t="s">
        <v>270</v>
      </c>
      <c r="C3" s="2"/>
      <c r="D3" s="2"/>
      <c r="E3" s="2"/>
      <c r="F3" s="2"/>
      <c r="G3" s="72"/>
    </row>
    <row r="4" spans="1:7" customFormat="1" x14ac:dyDescent="0.25">
      <c r="A4" s="70"/>
      <c r="B4" s="43"/>
      <c r="C4" s="15"/>
      <c r="D4" s="15"/>
      <c r="E4" s="15"/>
      <c r="F4" s="15"/>
      <c r="G4" s="15"/>
    </row>
    <row r="71" spans="2:13" ht="18" thickBot="1" x14ac:dyDescent="0.35">
      <c r="B71" s="300" t="s">
        <v>381</v>
      </c>
      <c r="C71" s="297"/>
      <c r="D71" s="297"/>
      <c r="E71" s="297"/>
      <c r="F71" s="297"/>
      <c r="G71" s="297"/>
      <c r="H71" s="297"/>
      <c r="I71" s="297"/>
      <c r="J71" s="297"/>
      <c r="K71" s="297"/>
      <c r="L71" s="297"/>
      <c r="M71" s="297"/>
    </row>
    <row r="72" spans="2:13" ht="58.5" customHeight="1" x14ac:dyDescent="0.25">
      <c r="B72" s="366" t="s">
        <v>378</v>
      </c>
      <c r="C72" s="366"/>
      <c r="D72" s="366"/>
      <c r="E72" s="366"/>
      <c r="F72" s="366"/>
      <c r="G72" s="366"/>
      <c r="H72" s="366"/>
      <c r="I72" s="366"/>
      <c r="J72" s="366"/>
      <c r="K72" s="366"/>
      <c r="L72" s="366"/>
      <c r="M72" s="366"/>
    </row>
    <row r="73" spans="2:13" ht="71.25" customHeight="1" x14ac:dyDescent="0.25">
      <c r="B73" s="367" t="s">
        <v>379</v>
      </c>
      <c r="C73" s="367"/>
      <c r="D73" s="367"/>
      <c r="E73" s="367"/>
      <c r="F73" s="367"/>
      <c r="G73" s="367"/>
      <c r="H73" s="367"/>
      <c r="I73" s="367"/>
      <c r="J73" s="367"/>
      <c r="K73" s="367"/>
      <c r="L73" s="367"/>
      <c r="M73" s="367"/>
    </row>
    <row r="74" spans="2:13" ht="46.5" customHeight="1" x14ac:dyDescent="0.25">
      <c r="B74" s="367" t="s">
        <v>382</v>
      </c>
      <c r="C74" s="367"/>
      <c r="D74" s="367"/>
      <c r="E74" s="367"/>
      <c r="F74" s="367"/>
      <c r="G74" s="367"/>
      <c r="H74" s="367"/>
      <c r="I74" s="367"/>
      <c r="J74" s="367"/>
      <c r="K74" s="367"/>
      <c r="L74" s="367"/>
      <c r="M74" s="367"/>
    </row>
    <row r="75" spans="2:13" ht="72.75" customHeight="1" x14ac:dyDescent="0.25">
      <c r="B75" s="367" t="s">
        <v>383</v>
      </c>
      <c r="C75" s="367"/>
      <c r="D75" s="367"/>
      <c r="E75" s="367"/>
      <c r="F75" s="367"/>
      <c r="G75" s="367"/>
      <c r="H75" s="367"/>
      <c r="I75" s="367"/>
      <c r="J75" s="367"/>
      <c r="K75" s="367"/>
      <c r="L75" s="367"/>
      <c r="M75" s="367"/>
    </row>
    <row r="76" spans="2:13" ht="45" customHeight="1" x14ac:dyDescent="0.25">
      <c r="B76" s="367" t="s">
        <v>380</v>
      </c>
      <c r="C76" s="367"/>
      <c r="D76" s="367"/>
      <c r="E76" s="367"/>
      <c r="F76" s="367"/>
      <c r="G76" s="367"/>
      <c r="H76" s="367"/>
      <c r="I76" s="367"/>
      <c r="J76" s="367"/>
      <c r="K76" s="367"/>
      <c r="L76" s="367"/>
      <c r="M76" s="367"/>
    </row>
    <row r="77" spans="2:13" x14ac:dyDescent="0.25">
      <c r="B77" s="301"/>
      <c r="C77" s="301"/>
      <c r="D77" s="301"/>
      <c r="E77" s="301"/>
      <c r="F77" s="301"/>
      <c r="G77" s="301"/>
      <c r="H77" s="301"/>
      <c r="I77" s="301"/>
      <c r="J77" s="301"/>
      <c r="K77" s="301"/>
      <c r="L77" s="301"/>
      <c r="M77" s="301"/>
    </row>
    <row r="78" spans="2:13" ht="32" thickBot="1" x14ac:dyDescent="0.35">
      <c r="B78" s="346" t="s">
        <v>425</v>
      </c>
      <c r="C78" s="297"/>
      <c r="D78" s="297"/>
      <c r="E78" s="297"/>
      <c r="F78" s="297"/>
      <c r="G78" s="297"/>
      <c r="H78" s="297"/>
      <c r="I78" s="297"/>
      <c r="J78" s="297"/>
      <c r="K78" s="297"/>
      <c r="L78" s="297"/>
      <c r="M78" s="297"/>
    </row>
    <row r="79" spans="2:13" ht="221.15" customHeight="1" x14ac:dyDescent="0.25">
      <c r="B79" s="366" t="s">
        <v>423</v>
      </c>
      <c r="C79" s="366"/>
      <c r="D79" s="366"/>
      <c r="E79" s="366"/>
      <c r="F79" s="366"/>
      <c r="G79" s="366"/>
      <c r="H79" s="366"/>
      <c r="I79" s="366"/>
      <c r="J79" s="366"/>
      <c r="K79" s="366"/>
      <c r="L79" s="366"/>
      <c r="M79" s="366"/>
    </row>
    <row r="80" spans="2:13" x14ac:dyDescent="0.25">
      <c r="B80" s="299"/>
    </row>
  </sheetData>
  <mergeCells count="6">
    <mergeCell ref="B79:M79"/>
    <mergeCell ref="B72:M72"/>
    <mergeCell ref="B73:M73"/>
    <mergeCell ref="B74:M74"/>
    <mergeCell ref="B75:M75"/>
    <mergeCell ref="B76:M76"/>
  </mergeCells>
  <hyperlinks>
    <hyperlink ref="B1" location="Index!A1" display="Index page"/>
  </hyperlinks>
  <pageMargins left="0.7" right="0.7" top="0.75" bottom="0.75" header="0.3" footer="0.3"/>
  <pageSetup paperSize="9"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49F"/>
  </sheetPr>
  <dimension ref="A1:H70"/>
  <sheetViews>
    <sheetView showGridLines="0" zoomScale="90" zoomScaleNormal="90" workbookViewId="0"/>
  </sheetViews>
  <sheetFormatPr defaultRowHeight="12.5" x14ac:dyDescent="0.25"/>
  <cols>
    <col min="1" max="1" width="2.54296875" customWidth="1"/>
    <col min="2" max="2" width="60.54296875" customWidth="1"/>
    <col min="3" max="7" width="10.54296875" customWidth="1"/>
  </cols>
  <sheetData>
    <row r="1" spans="1:8" x14ac:dyDescent="0.25">
      <c r="A1" s="43"/>
      <c r="B1" s="30" t="s">
        <v>217</v>
      </c>
      <c r="C1" s="2"/>
      <c r="D1" s="2"/>
      <c r="E1" s="2"/>
      <c r="F1" s="2"/>
      <c r="G1" s="2"/>
      <c r="H1" s="2"/>
    </row>
    <row r="2" spans="1:8" x14ac:dyDescent="0.25">
      <c r="A2" s="43"/>
      <c r="B2" s="2"/>
      <c r="C2" s="2"/>
      <c r="D2" s="2"/>
      <c r="E2" s="2"/>
      <c r="F2" s="2"/>
      <c r="G2" s="2"/>
    </row>
    <row r="3" spans="1:8" ht="17.5" x14ac:dyDescent="0.25">
      <c r="A3" s="70"/>
      <c r="B3" s="124" t="s">
        <v>332</v>
      </c>
      <c r="C3" s="2"/>
      <c r="D3" s="2"/>
      <c r="E3" s="2"/>
      <c r="F3" s="2"/>
      <c r="G3" s="72"/>
    </row>
    <row r="4" spans="1:8" x14ac:dyDescent="0.25">
      <c r="A4" s="70"/>
      <c r="B4" s="43"/>
      <c r="C4" s="15"/>
      <c r="D4" s="15"/>
      <c r="E4" s="15"/>
      <c r="F4" s="15"/>
      <c r="G4" s="15"/>
    </row>
    <row r="5" spans="1:8" ht="13.5" thickBot="1" x14ac:dyDescent="0.35">
      <c r="B5" s="281" t="s">
        <v>344</v>
      </c>
      <c r="C5" s="297" t="s">
        <v>348</v>
      </c>
      <c r="D5" s="297" t="s">
        <v>347</v>
      </c>
      <c r="E5" s="297"/>
      <c r="F5" s="128" t="s">
        <v>349</v>
      </c>
      <c r="G5" s="128"/>
    </row>
    <row r="6" spans="1:8" ht="13" x14ac:dyDescent="0.3">
      <c r="B6" s="290" t="s">
        <v>345</v>
      </c>
      <c r="C6" s="295" t="s">
        <v>415</v>
      </c>
      <c r="D6" s="294" t="s">
        <v>350</v>
      </c>
      <c r="E6" s="294"/>
      <c r="F6" s="289" t="s">
        <v>346</v>
      </c>
      <c r="G6" s="289"/>
    </row>
    <row r="7" spans="1:8" ht="13" x14ac:dyDescent="0.3">
      <c r="B7" s="210" t="s">
        <v>305</v>
      </c>
      <c r="C7" s="295" t="s">
        <v>417</v>
      </c>
      <c r="D7" s="296" t="s">
        <v>418</v>
      </c>
      <c r="F7" s="293" t="s">
        <v>416</v>
      </c>
      <c r="G7" s="284"/>
    </row>
    <row r="8" spans="1:8" ht="13" x14ac:dyDescent="0.3">
      <c r="B8" s="290" t="s">
        <v>306</v>
      </c>
      <c r="C8" s="295" t="s">
        <v>414</v>
      </c>
      <c r="D8" s="296" t="s">
        <v>351</v>
      </c>
      <c r="F8" s="293" t="s">
        <v>412</v>
      </c>
      <c r="G8" s="284"/>
    </row>
    <row r="9" spans="1:8" ht="13" x14ac:dyDescent="0.3">
      <c r="B9" s="290"/>
      <c r="C9" s="295" t="s">
        <v>414</v>
      </c>
      <c r="D9" s="296" t="s">
        <v>351</v>
      </c>
      <c r="F9" s="293" t="s">
        <v>413</v>
      </c>
      <c r="G9" s="274"/>
    </row>
    <row r="10" spans="1:8" ht="13" x14ac:dyDescent="0.3">
      <c r="B10" s="78"/>
      <c r="C10" s="295" t="s">
        <v>414</v>
      </c>
      <c r="D10" s="296" t="s">
        <v>351</v>
      </c>
      <c r="F10" s="293" t="s">
        <v>330</v>
      </c>
      <c r="G10" s="284"/>
    </row>
    <row r="11" spans="1:8" ht="13" x14ac:dyDescent="0.3">
      <c r="B11" s="78"/>
      <c r="C11" s="291"/>
      <c r="F11" s="252"/>
      <c r="G11" s="270"/>
    </row>
    <row r="12" spans="1:8" ht="13" x14ac:dyDescent="0.3">
      <c r="B12" s="78"/>
      <c r="C12" s="291"/>
      <c r="E12" s="292"/>
      <c r="F12" s="252"/>
      <c r="G12" s="270"/>
    </row>
    <row r="13" spans="1:8" ht="13.5" thickBot="1" x14ac:dyDescent="0.35">
      <c r="A13" s="43"/>
      <c r="B13" s="281" t="s">
        <v>333</v>
      </c>
      <c r="C13" s="127">
        <v>2016</v>
      </c>
      <c r="D13" s="127">
        <v>2017</v>
      </c>
      <c r="E13" s="127">
        <v>2018</v>
      </c>
      <c r="F13" s="128">
        <v>2019</v>
      </c>
      <c r="G13" s="129">
        <v>2020</v>
      </c>
    </row>
    <row r="14" spans="1:8" ht="13" x14ac:dyDescent="0.3">
      <c r="A14" s="33"/>
      <c r="B14" s="79" t="s">
        <v>307</v>
      </c>
      <c r="C14" s="89"/>
      <c r="D14" s="89"/>
      <c r="E14" s="89"/>
      <c r="F14" s="89"/>
      <c r="G14" s="74"/>
    </row>
    <row r="15" spans="1:8" ht="12.75" customHeight="1" x14ac:dyDescent="0.25">
      <c r="A15" s="33"/>
      <c r="B15" s="78" t="s">
        <v>334</v>
      </c>
      <c r="C15" s="277">
        <v>0</v>
      </c>
      <c r="D15" s="277">
        <v>2</v>
      </c>
      <c r="E15" s="277">
        <v>2</v>
      </c>
      <c r="F15" s="277">
        <v>1</v>
      </c>
      <c r="G15" s="278">
        <v>0</v>
      </c>
    </row>
    <row r="16" spans="1:8" ht="23.5" x14ac:dyDescent="0.3">
      <c r="A16" s="251"/>
      <c r="B16" s="62" t="s">
        <v>335</v>
      </c>
      <c r="C16" s="272">
        <v>0.28999999999999998</v>
      </c>
      <c r="D16" s="272">
        <v>0.38</v>
      </c>
      <c r="E16" s="272">
        <v>0.3</v>
      </c>
      <c r="F16" s="272">
        <v>0.34</v>
      </c>
      <c r="G16" s="273">
        <v>0.37</v>
      </c>
    </row>
    <row r="17" spans="2:7" x14ac:dyDescent="0.25">
      <c r="C17" s="279"/>
      <c r="D17" s="279"/>
      <c r="E17" s="279"/>
      <c r="F17" s="279"/>
      <c r="G17" s="273"/>
    </row>
    <row r="18" spans="2:7" ht="13" x14ac:dyDescent="0.3">
      <c r="B18" s="79" t="s">
        <v>308</v>
      </c>
      <c r="C18" s="279"/>
      <c r="D18" s="279"/>
      <c r="E18" s="279"/>
      <c r="F18" s="279"/>
      <c r="G18" s="273"/>
    </row>
    <row r="19" spans="2:7" ht="12.75" customHeight="1" x14ac:dyDescent="0.25">
      <c r="B19" s="78" t="s">
        <v>309</v>
      </c>
      <c r="C19" s="277">
        <v>0</v>
      </c>
      <c r="D19" s="277">
        <v>0</v>
      </c>
      <c r="E19" s="277">
        <v>0</v>
      </c>
      <c r="F19" s="277">
        <v>0</v>
      </c>
      <c r="G19" s="331">
        <v>0</v>
      </c>
    </row>
    <row r="20" spans="2:7" ht="24" customHeight="1" x14ac:dyDescent="0.25">
      <c r="B20" s="62" t="s">
        <v>336</v>
      </c>
      <c r="C20" s="272">
        <v>0.23</v>
      </c>
      <c r="D20" s="272">
        <v>0.26</v>
      </c>
      <c r="E20" s="272">
        <v>0.12</v>
      </c>
      <c r="F20" s="272">
        <v>0.16</v>
      </c>
      <c r="G20" s="273">
        <v>0.14000000000000001</v>
      </c>
    </row>
    <row r="21" spans="2:7" x14ac:dyDescent="0.25">
      <c r="C21" s="279"/>
      <c r="D21" s="279"/>
      <c r="E21" s="279"/>
      <c r="F21" s="279"/>
      <c r="G21" s="273"/>
    </row>
    <row r="22" spans="2:7" ht="13" x14ac:dyDescent="0.3">
      <c r="B22" s="79" t="s">
        <v>310</v>
      </c>
      <c r="C22" s="279"/>
      <c r="D22" s="279"/>
      <c r="E22" s="279"/>
      <c r="F22" s="279"/>
      <c r="G22" s="273"/>
    </row>
    <row r="23" spans="2:7" ht="12.75" customHeight="1" x14ac:dyDescent="0.25">
      <c r="B23" s="78" t="s">
        <v>328</v>
      </c>
      <c r="C23" s="277">
        <v>5555</v>
      </c>
      <c r="D23" s="277">
        <v>5657</v>
      </c>
      <c r="E23" s="277">
        <v>5833</v>
      </c>
      <c r="F23" s="277">
        <v>5697</v>
      </c>
      <c r="G23" s="274">
        <v>5688</v>
      </c>
    </row>
    <row r="24" spans="2:7" x14ac:dyDescent="0.25">
      <c r="B24" s="62" t="s">
        <v>337</v>
      </c>
      <c r="C24" s="275" t="s">
        <v>311</v>
      </c>
      <c r="D24" s="275">
        <v>1</v>
      </c>
      <c r="E24" s="275">
        <v>1</v>
      </c>
      <c r="F24" s="275">
        <v>1</v>
      </c>
      <c r="G24" s="276">
        <v>1</v>
      </c>
    </row>
    <row r="25" spans="2:7" x14ac:dyDescent="0.25">
      <c r="B25" s="62"/>
      <c r="C25" s="279"/>
      <c r="D25" s="279"/>
      <c r="E25" s="279"/>
      <c r="F25" s="279"/>
      <c r="G25" s="276"/>
    </row>
    <row r="26" spans="2:7" ht="13" x14ac:dyDescent="0.3">
      <c r="B26" s="79" t="s">
        <v>312</v>
      </c>
      <c r="C26" s="279"/>
      <c r="D26" s="279"/>
      <c r="E26" s="279"/>
      <c r="F26" s="279"/>
      <c r="G26" s="276"/>
    </row>
    <row r="27" spans="2:7" ht="12.75" customHeight="1" x14ac:dyDescent="0.25">
      <c r="B27" s="78" t="s">
        <v>329</v>
      </c>
      <c r="C27" s="280">
        <v>0.11</v>
      </c>
      <c r="D27" s="280" t="s">
        <v>311</v>
      </c>
      <c r="E27" s="280" t="s">
        <v>311</v>
      </c>
      <c r="F27" s="280">
        <v>0.12</v>
      </c>
      <c r="G27" s="276">
        <v>0.16</v>
      </c>
    </row>
    <row r="28" spans="2:7" x14ac:dyDescent="0.25">
      <c r="B28" s="62"/>
      <c r="C28" s="279"/>
      <c r="D28" s="279"/>
      <c r="E28" s="279"/>
      <c r="F28" s="279"/>
      <c r="G28" s="279"/>
    </row>
    <row r="29" spans="2:7" x14ac:dyDescent="0.25">
      <c r="B29" s="62"/>
      <c r="C29" s="279"/>
      <c r="D29" s="279"/>
      <c r="E29" s="279"/>
      <c r="F29" s="279"/>
    </row>
    <row r="30" spans="2:7" ht="13.5" thickBot="1" x14ac:dyDescent="0.35">
      <c r="B30" s="281" t="s">
        <v>313</v>
      </c>
      <c r="C30" s="127">
        <v>2016</v>
      </c>
      <c r="D30" s="127">
        <v>2017</v>
      </c>
      <c r="E30" s="127">
        <v>2018</v>
      </c>
      <c r="F30" s="128">
        <v>2019</v>
      </c>
      <c r="G30" s="129">
        <v>2020</v>
      </c>
    </row>
    <row r="31" spans="2:7" ht="13" x14ac:dyDescent="0.3">
      <c r="B31" s="79" t="s">
        <v>324</v>
      </c>
      <c r="C31" s="270"/>
      <c r="D31" s="270"/>
      <c r="E31" s="270"/>
      <c r="F31" s="270"/>
      <c r="G31" s="284"/>
    </row>
    <row r="32" spans="2:7" x14ac:dyDescent="0.25">
      <c r="B32" s="78" t="s">
        <v>325</v>
      </c>
      <c r="C32" s="277">
        <v>426576</v>
      </c>
      <c r="D32" s="277">
        <v>402256</v>
      </c>
      <c r="E32" s="277">
        <v>417409</v>
      </c>
      <c r="F32" s="277">
        <v>408475</v>
      </c>
      <c r="G32" s="285">
        <v>444150</v>
      </c>
    </row>
    <row r="33" spans="2:7" x14ac:dyDescent="0.25">
      <c r="B33" s="282" t="s">
        <v>338</v>
      </c>
      <c r="C33" s="283">
        <v>186142</v>
      </c>
      <c r="D33" s="283">
        <v>166917</v>
      </c>
      <c r="E33" s="283">
        <v>165720</v>
      </c>
      <c r="F33" s="283">
        <v>154807</v>
      </c>
      <c r="G33" s="286">
        <v>207078</v>
      </c>
    </row>
    <row r="34" spans="2:7" x14ac:dyDescent="0.25">
      <c r="B34" s="282" t="s">
        <v>339</v>
      </c>
      <c r="C34" s="283">
        <v>240434</v>
      </c>
      <c r="D34" s="283">
        <v>235339</v>
      </c>
      <c r="E34" s="283">
        <v>251689</v>
      </c>
      <c r="F34" s="283">
        <v>253668</v>
      </c>
      <c r="G34" s="286">
        <v>237072</v>
      </c>
    </row>
    <row r="35" spans="2:7" x14ac:dyDescent="0.25">
      <c r="C35" s="279"/>
      <c r="D35" s="279"/>
      <c r="E35" s="279"/>
      <c r="F35" s="279"/>
      <c r="G35" s="273"/>
    </row>
    <row r="36" spans="2:7" ht="13" x14ac:dyDescent="0.3">
      <c r="B36" s="79" t="s">
        <v>314</v>
      </c>
      <c r="C36" s="279"/>
      <c r="D36" s="279"/>
      <c r="E36" s="279"/>
      <c r="F36" s="279"/>
      <c r="G36" s="273"/>
    </row>
    <row r="37" spans="2:7" x14ac:dyDescent="0.25">
      <c r="B37" s="78" t="s">
        <v>315</v>
      </c>
      <c r="C37" s="280" t="s">
        <v>316</v>
      </c>
      <c r="D37" s="280" t="s">
        <v>316</v>
      </c>
      <c r="E37" s="280" t="s">
        <v>316</v>
      </c>
      <c r="F37" s="280">
        <v>0.06</v>
      </c>
      <c r="G37" s="276">
        <v>0.19</v>
      </c>
    </row>
    <row r="38" spans="2:7" x14ac:dyDescent="0.25">
      <c r="C38" s="279"/>
      <c r="D38" s="279"/>
      <c r="E38" s="279"/>
      <c r="F38" s="279"/>
      <c r="G38" s="273"/>
    </row>
    <row r="39" spans="2:7" ht="13" x14ac:dyDescent="0.3">
      <c r="B39" s="79" t="s">
        <v>317</v>
      </c>
      <c r="C39" s="279"/>
      <c r="D39" s="279"/>
      <c r="E39" s="279"/>
      <c r="F39" s="279"/>
      <c r="G39" s="273"/>
    </row>
    <row r="40" spans="2:7" x14ac:dyDescent="0.25">
      <c r="B40" s="78" t="s">
        <v>340</v>
      </c>
      <c r="C40" s="277">
        <v>9</v>
      </c>
      <c r="D40" s="277">
        <v>1</v>
      </c>
      <c r="E40" s="277">
        <v>4</v>
      </c>
      <c r="F40" s="277">
        <v>6</v>
      </c>
      <c r="G40" s="274">
        <v>8</v>
      </c>
    </row>
    <row r="41" spans="2:7" x14ac:dyDescent="0.25">
      <c r="B41" s="62" t="s">
        <v>341</v>
      </c>
      <c r="C41" s="277">
        <v>18</v>
      </c>
      <c r="D41" s="277">
        <v>1</v>
      </c>
      <c r="E41" s="277">
        <v>1</v>
      </c>
      <c r="F41" s="277">
        <v>2</v>
      </c>
      <c r="G41" s="274">
        <v>26</v>
      </c>
    </row>
    <row r="42" spans="2:7" x14ac:dyDescent="0.25">
      <c r="B42" s="62"/>
      <c r="C42" s="279"/>
      <c r="D42" s="279"/>
      <c r="E42" s="279"/>
      <c r="F42" s="279"/>
      <c r="G42" s="276"/>
    </row>
    <row r="43" spans="2:7" ht="13" x14ac:dyDescent="0.3">
      <c r="B43" s="79" t="s">
        <v>318</v>
      </c>
      <c r="C43" s="279"/>
      <c r="D43" s="279"/>
      <c r="E43" s="279"/>
      <c r="F43" s="279"/>
      <c r="G43" s="276"/>
    </row>
    <row r="44" spans="2:7" x14ac:dyDescent="0.25">
      <c r="B44" s="78" t="s">
        <v>319</v>
      </c>
      <c r="C44" s="277">
        <v>25</v>
      </c>
      <c r="D44" s="277">
        <v>7</v>
      </c>
      <c r="E44" s="277">
        <v>4</v>
      </c>
      <c r="F44" s="277">
        <v>6</v>
      </c>
      <c r="G44" s="274">
        <v>6</v>
      </c>
    </row>
    <row r="45" spans="2:7" x14ac:dyDescent="0.25">
      <c r="B45" s="78" t="s">
        <v>326</v>
      </c>
      <c r="C45" s="277">
        <v>145</v>
      </c>
      <c r="D45" s="277">
        <v>25</v>
      </c>
      <c r="E45" s="277">
        <v>29</v>
      </c>
      <c r="F45" s="277">
        <v>19</v>
      </c>
      <c r="G45" s="274">
        <v>301</v>
      </c>
    </row>
    <row r="46" spans="2:7" x14ac:dyDescent="0.25">
      <c r="B46" s="78"/>
    </row>
    <row r="47" spans="2:7" ht="13" x14ac:dyDescent="0.3">
      <c r="B47" s="79"/>
    </row>
    <row r="48" spans="2:7" ht="13.5" thickBot="1" x14ac:dyDescent="0.35">
      <c r="B48" s="281" t="s">
        <v>313</v>
      </c>
      <c r="C48" s="127">
        <v>2016</v>
      </c>
      <c r="D48" s="127">
        <v>2017</v>
      </c>
      <c r="E48" s="127">
        <v>2018</v>
      </c>
      <c r="F48" s="128">
        <v>2019</v>
      </c>
      <c r="G48" s="129">
        <v>2020</v>
      </c>
    </row>
    <row r="49" spans="2:7" ht="13" x14ac:dyDescent="0.3">
      <c r="B49" s="79" t="s">
        <v>320</v>
      </c>
      <c r="C49" s="270"/>
      <c r="D49" s="270"/>
      <c r="E49" s="270"/>
      <c r="F49" s="270"/>
      <c r="G49" s="284"/>
    </row>
    <row r="50" spans="2:7" x14ac:dyDescent="0.25">
      <c r="B50" s="78" t="s">
        <v>321</v>
      </c>
      <c r="C50" s="287">
        <v>2</v>
      </c>
      <c r="D50" s="287">
        <v>2</v>
      </c>
      <c r="E50" s="287">
        <v>0</v>
      </c>
      <c r="F50" s="287">
        <v>1</v>
      </c>
      <c r="G50" s="274">
        <v>0</v>
      </c>
    </row>
    <row r="51" spans="2:7" ht="13.5" customHeight="1" x14ac:dyDescent="0.25">
      <c r="B51" s="78" t="s">
        <v>327</v>
      </c>
      <c r="C51" s="287">
        <v>96</v>
      </c>
      <c r="D51" s="287">
        <v>2124</v>
      </c>
      <c r="E51" s="287">
        <v>0</v>
      </c>
      <c r="F51" s="287">
        <v>0</v>
      </c>
      <c r="G51" s="274">
        <v>0</v>
      </c>
    </row>
    <row r="52" spans="2:7" x14ac:dyDescent="0.25">
      <c r="B52" s="78" t="s">
        <v>322</v>
      </c>
      <c r="C52" s="287">
        <v>3</v>
      </c>
      <c r="D52" s="287">
        <v>8</v>
      </c>
      <c r="E52" s="287">
        <v>3</v>
      </c>
      <c r="F52" s="287">
        <v>13</v>
      </c>
      <c r="G52" s="274">
        <v>6</v>
      </c>
    </row>
    <row r="53" spans="2:7" x14ac:dyDescent="0.25">
      <c r="B53" s="282"/>
      <c r="C53" s="283"/>
      <c r="D53" s="283"/>
      <c r="E53" s="283"/>
      <c r="F53" s="283"/>
      <c r="G53" s="274"/>
    </row>
    <row r="54" spans="2:7" ht="13" x14ac:dyDescent="0.3">
      <c r="B54" s="79" t="s">
        <v>323</v>
      </c>
      <c r="C54" s="271" t="s">
        <v>311</v>
      </c>
      <c r="D54" s="271" t="s">
        <v>311</v>
      </c>
      <c r="E54" s="271" t="s">
        <v>311</v>
      </c>
      <c r="F54" s="271" t="s">
        <v>316</v>
      </c>
      <c r="G54" s="274" t="s">
        <v>316</v>
      </c>
    </row>
    <row r="57" spans="2:7" x14ac:dyDescent="0.25">
      <c r="B57" s="288" t="s">
        <v>342</v>
      </c>
    </row>
    <row r="58" spans="2:7" x14ac:dyDescent="0.25">
      <c r="B58" s="288" t="s">
        <v>343</v>
      </c>
    </row>
    <row r="67" spans="2:4" x14ac:dyDescent="0.25">
      <c r="B67" s="78"/>
      <c r="D67" s="287"/>
    </row>
    <row r="70" spans="2:4" ht="12.75" customHeight="1" x14ac:dyDescent="0.25"/>
  </sheetData>
  <hyperlinks>
    <hyperlink ref="B1" location="Index!A1" display="Index page"/>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9E0"/>
    <pageSetUpPr autoPageBreaks="0"/>
  </sheetPr>
  <dimension ref="A1:AF97"/>
  <sheetViews>
    <sheetView showGridLines="0" zoomScale="85" zoomScaleNormal="85" zoomScaleSheetLayoutView="100" workbookViewId="0"/>
  </sheetViews>
  <sheetFormatPr defaultRowHeight="12.5" x14ac:dyDescent="0.25"/>
  <cols>
    <col min="1" max="2" width="2.7265625" customWidth="1"/>
    <col min="3" max="3" width="2.54296875" style="33" customWidth="1"/>
    <col min="4" max="4" width="62" bestFit="1" customWidth="1"/>
    <col min="5" max="10" width="10.54296875" customWidth="1"/>
    <col min="11" max="11" width="4.453125" customWidth="1"/>
    <col min="12" max="27" width="8.81640625" customWidth="1"/>
  </cols>
  <sheetData>
    <row r="1" spans="1:32" x14ac:dyDescent="0.25">
      <c r="A1" s="326"/>
      <c r="V1" s="210"/>
      <c r="X1" s="210"/>
      <c r="Y1" s="210"/>
      <c r="Z1" s="210"/>
      <c r="AA1" s="210"/>
    </row>
    <row r="2" spans="1:32" x14ac:dyDescent="0.25">
      <c r="A2" s="327"/>
      <c r="I2" s="1"/>
      <c r="J2" s="1"/>
      <c r="K2" s="1"/>
      <c r="L2" s="354"/>
      <c r="M2" s="354"/>
      <c r="N2" s="354"/>
      <c r="O2" s="354"/>
      <c r="P2" s="1"/>
      <c r="Q2" s="1"/>
      <c r="R2" s="1"/>
      <c r="S2" s="1"/>
      <c r="T2" s="354"/>
      <c r="U2" s="354"/>
      <c r="V2" s="354"/>
      <c r="W2" s="354"/>
      <c r="X2" s="354"/>
      <c r="Y2" s="354"/>
      <c r="Z2" s="354"/>
      <c r="AA2" s="354"/>
      <c r="AB2" s="1"/>
    </row>
    <row r="3" spans="1:32" ht="14.5" x14ac:dyDescent="0.35">
      <c r="C3" s="43"/>
      <c r="D3" s="30" t="s">
        <v>217</v>
      </c>
      <c r="E3" s="2"/>
      <c r="F3" s="2"/>
      <c r="G3" s="2"/>
      <c r="H3" s="2"/>
      <c r="I3" s="49"/>
      <c r="J3" s="209"/>
      <c r="K3" s="1"/>
      <c r="L3" s="1"/>
      <c r="M3" s="1"/>
      <c r="N3" s="1"/>
      <c r="O3" s="1"/>
      <c r="P3" s="1"/>
      <c r="Q3" s="1"/>
      <c r="R3" s="1"/>
      <c r="S3" s="1"/>
      <c r="T3" s="1"/>
      <c r="U3" s="1"/>
      <c r="V3" s="1"/>
      <c r="W3" s="1"/>
      <c r="X3" s="1"/>
      <c r="Y3" s="1"/>
      <c r="Z3" s="1"/>
      <c r="AA3" s="209"/>
      <c r="AB3" s="1"/>
    </row>
    <row r="4" spans="1:32" x14ac:dyDescent="0.25">
      <c r="C4" s="43"/>
      <c r="D4" s="2"/>
      <c r="E4" s="337"/>
      <c r="F4" s="337"/>
      <c r="G4" s="337"/>
      <c r="H4" s="337"/>
      <c r="I4" s="355"/>
      <c r="J4" s="356"/>
      <c r="K4" s="1"/>
      <c r="L4" s="356"/>
      <c r="M4" s="356"/>
      <c r="N4" s="356"/>
      <c r="O4" s="356"/>
      <c r="P4" s="356"/>
      <c r="Q4" s="356"/>
      <c r="R4" s="356"/>
      <c r="S4" s="356"/>
      <c r="T4" s="356"/>
      <c r="U4" s="356"/>
      <c r="V4" s="356"/>
      <c r="W4" s="356"/>
      <c r="X4" s="356"/>
      <c r="Y4" s="356"/>
      <c r="Z4" s="356"/>
      <c r="AA4" s="356"/>
      <c r="AB4" s="1"/>
    </row>
    <row r="5" spans="1:32" ht="17.5" x14ac:dyDescent="0.25">
      <c r="C5" s="70"/>
      <c r="D5" s="130" t="s">
        <v>200</v>
      </c>
      <c r="E5" s="2"/>
      <c r="F5" s="2"/>
      <c r="G5" s="2"/>
      <c r="H5" s="2"/>
      <c r="I5" s="49"/>
      <c r="J5" s="353"/>
      <c r="K5" s="1"/>
      <c r="L5" s="1"/>
      <c r="M5" s="1"/>
      <c r="N5" s="1"/>
      <c r="O5" s="1"/>
      <c r="P5" s="1"/>
      <c r="Q5" s="1"/>
      <c r="R5" s="1"/>
      <c r="S5" s="1"/>
      <c r="T5" s="1"/>
      <c r="U5" s="1"/>
      <c r="V5" s="1"/>
      <c r="W5" s="1"/>
      <c r="X5" s="1"/>
      <c r="Y5" s="1"/>
      <c r="Z5" s="1"/>
      <c r="AA5" s="1"/>
      <c r="AB5" s="1"/>
    </row>
    <row r="6" spans="1:32" x14ac:dyDescent="0.25">
      <c r="C6" s="70"/>
      <c r="D6" s="43"/>
      <c r="E6" s="15"/>
      <c r="F6" s="15"/>
      <c r="G6" s="15"/>
      <c r="H6" s="15"/>
      <c r="I6" s="15"/>
      <c r="J6" s="15"/>
      <c r="K6" s="33"/>
      <c r="L6" s="33"/>
      <c r="M6" s="33"/>
      <c r="N6" s="33"/>
      <c r="O6" s="33"/>
      <c r="P6" s="33"/>
      <c r="Q6" s="33"/>
      <c r="R6" s="33"/>
      <c r="S6" s="33"/>
      <c r="T6" s="33"/>
      <c r="U6" s="33"/>
      <c r="V6" s="33"/>
      <c r="W6" s="33"/>
      <c r="X6" s="33"/>
      <c r="Y6" s="33"/>
      <c r="Z6" s="33"/>
      <c r="AA6" s="33"/>
    </row>
    <row r="7" spans="1:32" ht="41.5" customHeight="1" thickBot="1" x14ac:dyDescent="0.35">
      <c r="C7" s="43"/>
      <c r="D7" s="131" t="s">
        <v>218</v>
      </c>
      <c r="E7" s="132">
        <v>2016</v>
      </c>
      <c r="F7" s="132">
        <v>2017</v>
      </c>
      <c r="G7" s="132">
        <v>2018</v>
      </c>
      <c r="H7" s="133" t="s">
        <v>195</v>
      </c>
      <c r="I7" s="132">
        <v>2019</v>
      </c>
      <c r="J7" s="206">
        <v>2020</v>
      </c>
      <c r="K7" s="135"/>
      <c r="L7" s="135" t="s">
        <v>185</v>
      </c>
      <c r="M7" s="135" t="s">
        <v>186</v>
      </c>
      <c r="N7" s="135" t="s">
        <v>187</v>
      </c>
      <c r="O7" s="135" t="s">
        <v>188</v>
      </c>
      <c r="P7" s="136" t="s">
        <v>196</v>
      </c>
      <c r="Q7" s="136" t="s">
        <v>197</v>
      </c>
      <c r="R7" s="136" t="s">
        <v>198</v>
      </c>
      <c r="S7" s="136" t="s">
        <v>199</v>
      </c>
      <c r="T7" s="135" t="s">
        <v>189</v>
      </c>
      <c r="U7" s="135" t="s">
        <v>190</v>
      </c>
      <c r="V7" s="135" t="s">
        <v>191</v>
      </c>
      <c r="W7" s="135" t="s">
        <v>192</v>
      </c>
      <c r="X7" s="135" t="s">
        <v>193</v>
      </c>
      <c r="Y7" s="135" t="s">
        <v>194</v>
      </c>
      <c r="Z7" s="135" t="s">
        <v>257</v>
      </c>
      <c r="AA7" s="134" t="s">
        <v>273</v>
      </c>
    </row>
    <row r="8" spans="1:32" x14ac:dyDescent="0.25">
      <c r="D8" s="78" t="s">
        <v>0</v>
      </c>
      <c r="E8" s="89">
        <v>1346.9</v>
      </c>
      <c r="F8" s="89">
        <v>1305.9000000000001</v>
      </c>
      <c r="G8" s="89">
        <v>1254.5</v>
      </c>
      <c r="H8" s="89">
        <v>1252.5999999999999</v>
      </c>
      <c r="I8" s="89">
        <v>1252.5999999999999</v>
      </c>
      <c r="J8" s="74">
        <v>1190</v>
      </c>
      <c r="K8" s="326"/>
      <c r="L8" s="89">
        <v>316.2</v>
      </c>
      <c r="M8" s="89">
        <v>309.89999999999998</v>
      </c>
      <c r="N8" s="89">
        <v>311.39999999999998</v>
      </c>
      <c r="O8" s="89">
        <v>317</v>
      </c>
      <c r="P8" s="89">
        <v>324.60000000000002</v>
      </c>
      <c r="Q8" s="89">
        <v>316.8</v>
      </c>
      <c r="R8" s="89">
        <v>312.39999999999998</v>
      </c>
      <c r="S8" s="89">
        <v>298.8</v>
      </c>
      <c r="T8" s="89">
        <v>324.60000000000002</v>
      </c>
      <c r="U8" s="89">
        <v>316.8</v>
      </c>
      <c r="V8" s="89">
        <v>312.39999999999998</v>
      </c>
      <c r="W8" s="89">
        <v>298.8</v>
      </c>
      <c r="X8" s="89">
        <v>296.89999999999998</v>
      </c>
      <c r="Y8" s="89">
        <v>292.39999999999998</v>
      </c>
      <c r="Z8" s="89">
        <v>297</v>
      </c>
      <c r="AA8" s="74">
        <v>303.70000000000005</v>
      </c>
      <c r="AC8" s="89"/>
      <c r="AD8" s="89"/>
      <c r="AE8" s="89"/>
      <c r="AF8" s="89"/>
    </row>
    <row r="9" spans="1:32" x14ac:dyDescent="0.25">
      <c r="D9" s="78" t="s">
        <v>95</v>
      </c>
      <c r="E9" s="89">
        <v>15.600000000000023</v>
      </c>
      <c r="F9" s="89">
        <v>21.9</v>
      </c>
      <c r="G9" s="89">
        <v>31.9</v>
      </c>
      <c r="H9" s="89">
        <v>33.4</v>
      </c>
      <c r="I9" s="89">
        <v>33.4</v>
      </c>
      <c r="J9" s="74">
        <v>27</v>
      </c>
      <c r="K9" s="326"/>
      <c r="L9">
        <v>4.5999999999999996</v>
      </c>
      <c r="M9" s="311">
        <v>14.7</v>
      </c>
      <c r="N9" s="311">
        <v>5</v>
      </c>
      <c r="O9" s="89">
        <v>7.6</v>
      </c>
      <c r="P9" s="89">
        <v>4.8</v>
      </c>
      <c r="Q9" s="89">
        <v>7.2</v>
      </c>
      <c r="R9" s="89">
        <v>7.7</v>
      </c>
      <c r="S9" s="89">
        <v>13.7</v>
      </c>
      <c r="T9" s="89">
        <v>4.9000000000000004</v>
      </c>
      <c r="U9" s="89">
        <v>7.2</v>
      </c>
      <c r="V9" s="89">
        <v>7.7</v>
      </c>
      <c r="W9" s="89">
        <v>13.6</v>
      </c>
      <c r="X9" s="89">
        <v>5.5</v>
      </c>
      <c r="Y9" s="89">
        <v>6.3</v>
      </c>
      <c r="Z9" s="89">
        <v>5.4</v>
      </c>
      <c r="AA9" s="74">
        <v>9.8000000000000007</v>
      </c>
      <c r="AC9" s="89"/>
      <c r="AD9" s="89"/>
      <c r="AE9" s="89"/>
      <c r="AF9" s="89"/>
    </row>
    <row r="10" spans="1:32" s="252" customFormat="1" ht="13" x14ac:dyDescent="0.3">
      <c r="C10" s="251"/>
      <c r="D10" s="79" t="s">
        <v>96</v>
      </c>
      <c r="E10" s="249">
        <f>+E8+E9</f>
        <v>1362.5</v>
      </c>
      <c r="F10" s="249">
        <f t="shared" ref="F10:J10" si="0">+F8+F9</f>
        <v>1327.8000000000002</v>
      </c>
      <c r="G10" s="249">
        <f t="shared" si="0"/>
        <v>1286.4000000000001</v>
      </c>
      <c r="H10" s="249">
        <f t="shared" si="0"/>
        <v>1286</v>
      </c>
      <c r="I10" s="249">
        <f t="shared" si="0"/>
        <v>1286</v>
      </c>
      <c r="J10" s="250">
        <f t="shared" si="0"/>
        <v>1217</v>
      </c>
      <c r="K10" s="326"/>
      <c r="L10" s="249">
        <f>+L8+L9</f>
        <v>320.8</v>
      </c>
      <c r="M10" s="249">
        <f>+M8+M9</f>
        <v>324.59999999999997</v>
      </c>
      <c r="N10" s="249">
        <f>+N8+N9</f>
        <v>316.39999999999998</v>
      </c>
      <c r="O10" s="249">
        <f>+O8+O9</f>
        <v>324.60000000000002</v>
      </c>
      <c r="P10" s="249">
        <f t="shared" ref="P10:AA10" si="1">+P8+P9</f>
        <v>329.40000000000003</v>
      </c>
      <c r="Q10" s="249">
        <f t="shared" si="1"/>
        <v>324</v>
      </c>
      <c r="R10" s="249">
        <f t="shared" si="1"/>
        <v>320.09999999999997</v>
      </c>
      <c r="S10" s="249">
        <f t="shared" si="1"/>
        <v>312.5</v>
      </c>
      <c r="T10" s="249">
        <f t="shared" si="1"/>
        <v>329.5</v>
      </c>
      <c r="U10" s="249">
        <f t="shared" si="1"/>
        <v>324</v>
      </c>
      <c r="V10" s="249">
        <f t="shared" si="1"/>
        <v>320.09999999999997</v>
      </c>
      <c r="W10" s="249">
        <f t="shared" si="1"/>
        <v>312.40000000000003</v>
      </c>
      <c r="X10" s="249">
        <f t="shared" si="1"/>
        <v>302.39999999999998</v>
      </c>
      <c r="Y10" s="249">
        <f t="shared" si="1"/>
        <v>298.7</v>
      </c>
      <c r="Z10" s="249">
        <f t="shared" si="1"/>
        <v>302.39999999999998</v>
      </c>
      <c r="AA10" s="250">
        <f t="shared" si="1"/>
        <v>313.50000000000006</v>
      </c>
      <c r="AC10" s="89"/>
      <c r="AD10" s="89"/>
      <c r="AE10" s="89"/>
      <c r="AF10" s="89"/>
    </row>
    <row r="11" spans="1:32" x14ac:dyDescent="0.25">
      <c r="D11" s="78" t="s">
        <v>149</v>
      </c>
      <c r="E11" s="89">
        <v>-664</v>
      </c>
      <c r="F11" s="89">
        <v>-675.9</v>
      </c>
      <c r="G11" s="89">
        <v>-666.00000000000011</v>
      </c>
      <c r="H11" s="89">
        <v>-682.6</v>
      </c>
      <c r="I11" s="89">
        <v>-632.69999999999993</v>
      </c>
      <c r="J11" s="74">
        <v>-591.5</v>
      </c>
      <c r="K11" s="326"/>
      <c r="L11" s="89">
        <v>-156.00000000000003</v>
      </c>
      <c r="M11" s="89">
        <v>-168.89999999999998</v>
      </c>
      <c r="N11" s="89">
        <v>-160.6</v>
      </c>
      <c r="O11" s="89">
        <v>-180.50000000000003</v>
      </c>
      <c r="P11" s="89">
        <v>-167.39999999999998</v>
      </c>
      <c r="Q11" s="89">
        <v>-165.8</v>
      </c>
      <c r="R11" s="89">
        <v>-176.59999999999997</v>
      </c>
      <c r="S11" s="89">
        <v>-172.8</v>
      </c>
      <c r="T11" s="89">
        <v>-154.60000000000002</v>
      </c>
      <c r="U11" s="89">
        <v>-153.19999999999999</v>
      </c>
      <c r="V11" s="89">
        <v>-163.89999999999998</v>
      </c>
      <c r="W11" s="89">
        <v>-161</v>
      </c>
      <c r="X11" s="89">
        <v>-153.1</v>
      </c>
      <c r="Y11" s="89">
        <v>-142.19999999999999</v>
      </c>
      <c r="Z11" s="89">
        <v>-145.69999999999999</v>
      </c>
      <c r="AA11" s="74">
        <v>-150.50000000000003</v>
      </c>
      <c r="AC11" s="89"/>
      <c r="AD11" s="89"/>
      <c r="AE11" s="89"/>
      <c r="AF11" s="89"/>
    </row>
    <row r="12" spans="1:32" x14ac:dyDescent="0.25">
      <c r="D12" s="78" t="s">
        <v>143</v>
      </c>
      <c r="E12" s="89">
        <v>123.8</v>
      </c>
      <c r="F12" s="89">
        <v>111.30000000000001</v>
      </c>
      <c r="G12" s="89">
        <v>113.9</v>
      </c>
      <c r="H12" s="89">
        <v>181.4</v>
      </c>
      <c r="I12" s="89">
        <v>176.5</v>
      </c>
      <c r="J12" s="74">
        <v>166</v>
      </c>
      <c r="K12" s="326"/>
      <c r="L12" s="89">
        <v>25.4</v>
      </c>
      <c r="M12" s="89">
        <v>25</v>
      </c>
      <c r="N12" s="89">
        <v>26.9</v>
      </c>
      <c r="O12" s="89">
        <v>36.6</v>
      </c>
      <c r="P12" s="89">
        <v>40.4</v>
      </c>
      <c r="Q12" s="89">
        <v>37.700000000000003</v>
      </c>
      <c r="R12" s="89">
        <v>46.8</v>
      </c>
      <c r="S12" s="89">
        <v>56.5</v>
      </c>
      <c r="T12" s="89">
        <v>39.700000000000003</v>
      </c>
      <c r="U12" s="89">
        <v>37.200000000000003</v>
      </c>
      <c r="V12" s="89">
        <v>46.2</v>
      </c>
      <c r="W12" s="89">
        <v>53.4</v>
      </c>
      <c r="X12" s="89">
        <v>50.9</v>
      </c>
      <c r="Y12" s="89">
        <v>45.9</v>
      </c>
      <c r="Z12" s="89">
        <v>43.4</v>
      </c>
      <c r="AA12" s="74">
        <v>25.8</v>
      </c>
      <c r="AC12" s="89"/>
      <c r="AD12" s="89"/>
      <c r="AE12" s="89"/>
      <c r="AF12" s="89"/>
    </row>
    <row r="13" spans="1:32" s="252" customFormat="1" ht="13" x14ac:dyDescent="0.3">
      <c r="C13" s="251"/>
      <c r="D13" s="77" t="s">
        <v>167</v>
      </c>
      <c r="E13" s="253">
        <f>SUM(E10:E12)</f>
        <v>822.3</v>
      </c>
      <c r="F13" s="253">
        <f t="shared" ref="F13:J13" si="2">SUM(F10:F12)</f>
        <v>763.20000000000027</v>
      </c>
      <c r="G13" s="253">
        <f t="shared" si="2"/>
        <v>734.3</v>
      </c>
      <c r="H13" s="253">
        <f t="shared" si="2"/>
        <v>784.8</v>
      </c>
      <c r="I13" s="253">
        <f t="shared" si="2"/>
        <v>829.80000000000007</v>
      </c>
      <c r="J13" s="254">
        <f t="shared" si="2"/>
        <v>791.5</v>
      </c>
      <c r="K13" s="253"/>
      <c r="L13" s="253">
        <f t="shared" ref="L13:AA13" si="3">SUM(L10:L12)</f>
        <v>190.2</v>
      </c>
      <c r="M13" s="253">
        <f t="shared" si="3"/>
        <v>180.7</v>
      </c>
      <c r="N13" s="253">
        <f t="shared" si="3"/>
        <v>182.7</v>
      </c>
      <c r="O13" s="253">
        <f t="shared" si="3"/>
        <v>180.7</v>
      </c>
      <c r="P13" s="253">
        <f t="shared" si="3"/>
        <v>202.40000000000006</v>
      </c>
      <c r="Q13" s="253">
        <f t="shared" si="3"/>
        <v>195.89999999999998</v>
      </c>
      <c r="R13" s="253">
        <f t="shared" si="3"/>
        <v>190.3</v>
      </c>
      <c r="S13" s="253">
        <f t="shared" si="3"/>
        <v>196.2</v>
      </c>
      <c r="T13" s="253">
        <f t="shared" si="3"/>
        <v>214.59999999999997</v>
      </c>
      <c r="U13" s="253">
        <f t="shared" si="3"/>
        <v>208</v>
      </c>
      <c r="V13" s="253">
        <f t="shared" si="3"/>
        <v>202.39999999999998</v>
      </c>
      <c r="W13" s="253">
        <f t="shared" si="3"/>
        <v>204.80000000000004</v>
      </c>
      <c r="X13" s="253">
        <f t="shared" si="3"/>
        <v>200.2</v>
      </c>
      <c r="Y13" s="253">
        <f t="shared" si="3"/>
        <v>202.4</v>
      </c>
      <c r="Z13" s="253">
        <f t="shared" si="3"/>
        <v>200.1</v>
      </c>
      <c r="AA13" s="254">
        <f t="shared" si="3"/>
        <v>188.80000000000004</v>
      </c>
      <c r="AC13" s="89"/>
      <c r="AD13" s="89"/>
      <c r="AE13" s="89"/>
      <c r="AF13" s="89"/>
    </row>
    <row r="14" spans="1:32" x14ac:dyDescent="0.25">
      <c r="D14" s="78" t="s">
        <v>36</v>
      </c>
      <c r="E14" s="89">
        <v>-263.89999999999998</v>
      </c>
      <c r="F14" s="89">
        <v>-272.8</v>
      </c>
      <c r="G14" s="89">
        <v>-271</v>
      </c>
      <c r="H14" s="89">
        <v>-258.40000000000003</v>
      </c>
      <c r="I14" s="89">
        <v>-290.70000000000005</v>
      </c>
      <c r="J14" s="74">
        <v>-299.5</v>
      </c>
      <c r="K14" s="89"/>
      <c r="L14" s="89">
        <v>-67.299999999999983</v>
      </c>
      <c r="M14" s="89">
        <v>-66.899999999999991</v>
      </c>
      <c r="N14" s="89">
        <v>-66.7</v>
      </c>
      <c r="O14" s="89">
        <v>-70.099999999999994</v>
      </c>
      <c r="P14" s="89">
        <v>-68.599999999999994</v>
      </c>
      <c r="Q14" s="89">
        <v>-63.200000000000017</v>
      </c>
      <c r="R14" s="89">
        <v>-62.200000000000017</v>
      </c>
      <c r="S14" s="89">
        <v>-64.399999999999977</v>
      </c>
      <c r="T14" s="89">
        <v>-77.599999999999994</v>
      </c>
      <c r="U14" s="89">
        <v>-70.599999999999994</v>
      </c>
      <c r="V14" s="89">
        <v>-69.800000000000011</v>
      </c>
      <c r="W14" s="89">
        <v>-72.699999999999989</v>
      </c>
      <c r="X14" s="89">
        <v>-73.2</v>
      </c>
      <c r="Y14" s="89">
        <v>-72.599999999999994</v>
      </c>
      <c r="Z14" s="89">
        <v>-73.5</v>
      </c>
      <c r="AA14" s="74">
        <v>-80.2</v>
      </c>
      <c r="AC14" s="89"/>
      <c r="AD14" s="89"/>
      <c r="AE14" s="89"/>
      <c r="AF14" s="89"/>
    </row>
    <row r="15" spans="1:32" s="252" customFormat="1" ht="13" x14ac:dyDescent="0.3">
      <c r="C15" s="251"/>
      <c r="D15" s="77" t="s">
        <v>168</v>
      </c>
      <c r="E15" s="253">
        <f>SUM(E13:E14)</f>
        <v>558.4</v>
      </c>
      <c r="F15" s="253">
        <f t="shared" ref="F15:J15" si="4">SUM(F13:F14)</f>
        <v>490.40000000000026</v>
      </c>
      <c r="G15" s="253">
        <f t="shared" si="4"/>
        <v>463.29999999999995</v>
      </c>
      <c r="H15" s="253">
        <f t="shared" si="4"/>
        <v>526.39999999999986</v>
      </c>
      <c r="I15" s="253">
        <f t="shared" si="4"/>
        <v>539.1</v>
      </c>
      <c r="J15" s="254">
        <f t="shared" si="4"/>
        <v>492</v>
      </c>
      <c r="K15" s="253"/>
      <c r="L15" s="253">
        <f t="shared" ref="L15:AA15" si="5">SUM(L13:L14)</f>
        <v>122.9</v>
      </c>
      <c r="M15" s="253">
        <f t="shared" si="5"/>
        <v>113.8</v>
      </c>
      <c r="N15" s="253">
        <f t="shared" si="5"/>
        <v>115.99999999999999</v>
      </c>
      <c r="O15" s="253">
        <f t="shared" si="5"/>
        <v>110.6</v>
      </c>
      <c r="P15" s="253">
        <f t="shared" si="5"/>
        <v>133.80000000000007</v>
      </c>
      <c r="Q15" s="253">
        <f t="shared" si="5"/>
        <v>132.69999999999996</v>
      </c>
      <c r="R15" s="253">
        <f t="shared" si="5"/>
        <v>128.1</v>
      </c>
      <c r="S15" s="253">
        <f t="shared" si="5"/>
        <v>131.80000000000001</v>
      </c>
      <c r="T15" s="253">
        <f t="shared" si="5"/>
        <v>136.99999999999997</v>
      </c>
      <c r="U15" s="253">
        <f t="shared" si="5"/>
        <v>137.4</v>
      </c>
      <c r="V15" s="253">
        <f t="shared" si="5"/>
        <v>132.59999999999997</v>
      </c>
      <c r="W15" s="253">
        <f t="shared" si="5"/>
        <v>132.10000000000005</v>
      </c>
      <c r="X15" s="253">
        <f t="shared" si="5"/>
        <v>126.99999999999999</v>
      </c>
      <c r="Y15" s="253">
        <f t="shared" si="5"/>
        <v>129.80000000000001</v>
      </c>
      <c r="Z15" s="253">
        <f t="shared" si="5"/>
        <v>126.6</v>
      </c>
      <c r="AA15" s="254">
        <f t="shared" si="5"/>
        <v>108.60000000000004</v>
      </c>
      <c r="AC15" s="89"/>
      <c r="AD15" s="89"/>
      <c r="AE15" s="89"/>
      <c r="AF15" s="89"/>
    </row>
    <row r="16" spans="1:32" x14ac:dyDescent="0.25">
      <c r="D16" s="80" t="s">
        <v>32</v>
      </c>
      <c r="E16" s="89">
        <v>-107.2</v>
      </c>
      <c r="F16" s="89">
        <v>-98.5</v>
      </c>
      <c r="G16" s="89">
        <v>-82.399999999999991</v>
      </c>
      <c r="H16" s="89">
        <v>-67.099999999999994</v>
      </c>
      <c r="I16" s="89">
        <v>-87.5</v>
      </c>
      <c r="J16" s="74">
        <v>-86.3</v>
      </c>
      <c r="K16" s="89"/>
      <c r="L16" s="89">
        <v>-21.2</v>
      </c>
      <c r="M16" s="89">
        <v>-17.500000000000004</v>
      </c>
      <c r="N16" s="89">
        <v>-19.099999999999998</v>
      </c>
      <c r="O16" s="89">
        <v>-24.600000000000012</v>
      </c>
      <c r="P16" s="89">
        <v>-18.100000000000001</v>
      </c>
      <c r="Q16" s="89">
        <v>-14.699999999999996</v>
      </c>
      <c r="R16" s="89">
        <v>-15.4</v>
      </c>
      <c r="S16" s="89">
        <v>-18.899999999999999</v>
      </c>
      <c r="T16" s="89">
        <v>-23.7</v>
      </c>
      <c r="U16" s="89">
        <v>-19.400000000000002</v>
      </c>
      <c r="V16" s="89">
        <v>-20.7</v>
      </c>
      <c r="W16" s="89">
        <v>-23.699999999999992</v>
      </c>
      <c r="X16" s="89">
        <v>-23.2</v>
      </c>
      <c r="Y16" s="89">
        <v>-20.2</v>
      </c>
      <c r="Z16" s="89">
        <v>-19.900000000000006</v>
      </c>
      <c r="AA16" s="74">
        <v>-23</v>
      </c>
      <c r="AC16" s="89"/>
      <c r="AD16" s="89"/>
      <c r="AE16" s="89"/>
      <c r="AF16" s="89"/>
    </row>
    <row r="17" spans="3:32" s="252" customFormat="1" ht="13" x14ac:dyDescent="0.3">
      <c r="C17" s="251"/>
      <c r="D17" s="77" t="s">
        <v>97</v>
      </c>
      <c r="E17" s="253">
        <f>SUM(E15:E16)</f>
        <v>451.2</v>
      </c>
      <c r="F17" s="253">
        <f t="shared" ref="F17:J17" si="6">SUM(F15:F16)</f>
        <v>391.90000000000026</v>
      </c>
      <c r="G17" s="253">
        <f t="shared" si="6"/>
        <v>380.9</v>
      </c>
      <c r="H17" s="253">
        <f t="shared" si="6"/>
        <v>459.29999999999984</v>
      </c>
      <c r="I17" s="253">
        <f t="shared" si="6"/>
        <v>451.6</v>
      </c>
      <c r="J17" s="254">
        <f t="shared" si="6"/>
        <v>405.7</v>
      </c>
      <c r="K17" s="253"/>
      <c r="L17" s="253">
        <f t="shared" ref="L17:AA17" si="7">SUM(L15:L16)</f>
        <v>101.7</v>
      </c>
      <c r="M17" s="253">
        <f t="shared" si="7"/>
        <v>96.3</v>
      </c>
      <c r="N17" s="253">
        <f t="shared" si="7"/>
        <v>96.899999999999991</v>
      </c>
      <c r="O17" s="253">
        <f t="shared" si="7"/>
        <v>85.999999999999986</v>
      </c>
      <c r="P17" s="253">
        <f t="shared" si="7"/>
        <v>115.70000000000007</v>
      </c>
      <c r="Q17" s="253">
        <f t="shared" si="7"/>
        <v>117.99999999999997</v>
      </c>
      <c r="R17" s="253">
        <f t="shared" si="7"/>
        <v>112.69999999999999</v>
      </c>
      <c r="S17" s="253">
        <f t="shared" si="7"/>
        <v>112.9</v>
      </c>
      <c r="T17" s="253">
        <f t="shared" si="7"/>
        <v>113.29999999999997</v>
      </c>
      <c r="U17" s="253">
        <f t="shared" si="7"/>
        <v>118</v>
      </c>
      <c r="V17" s="253">
        <f t="shared" si="7"/>
        <v>111.89999999999996</v>
      </c>
      <c r="W17" s="253">
        <f t="shared" si="7"/>
        <v>108.40000000000006</v>
      </c>
      <c r="X17" s="253">
        <f t="shared" si="7"/>
        <v>103.79999999999998</v>
      </c>
      <c r="Y17" s="253">
        <f t="shared" si="7"/>
        <v>109.60000000000001</v>
      </c>
      <c r="Z17" s="253">
        <f t="shared" si="7"/>
        <v>106.69999999999999</v>
      </c>
      <c r="AA17" s="254">
        <f t="shared" si="7"/>
        <v>85.600000000000037</v>
      </c>
      <c r="AC17" s="89"/>
      <c r="AD17" s="89"/>
      <c r="AE17" s="89"/>
      <c r="AF17" s="89"/>
    </row>
    <row r="18" spans="3:32" x14ac:dyDescent="0.25">
      <c r="D18" s="78" t="s">
        <v>33</v>
      </c>
      <c r="E18" s="89">
        <v>-79.3</v>
      </c>
      <c r="F18" s="89">
        <v>-64.7</v>
      </c>
      <c r="G18" s="89">
        <v>-55.4</v>
      </c>
      <c r="H18" s="89">
        <v>-61.900000000000006</v>
      </c>
      <c r="I18" s="89">
        <v>-61</v>
      </c>
      <c r="J18" s="74">
        <v>-70.3</v>
      </c>
      <c r="K18" s="89"/>
      <c r="L18" s="89">
        <v>-18.8</v>
      </c>
      <c r="M18" s="89">
        <v>-20.999999999999996</v>
      </c>
      <c r="N18" s="89">
        <v>-17.100000000000001</v>
      </c>
      <c r="O18" s="89">
        <v>1.5</v>
      </c>
      <c r="P18" s="89">
        <v>-20.399999999999999</v>
      </c>
      <c r="Q18" s="89">
        <v>-19.600000000000001</v>
      </c>
      <c r="R18" s="89">
        <v>-16.5</v>
      </c>
      <c r="S18" s="89">
        <v>-5.4</v>
      </c>
      <c r="T18" s="89">
        <v>-20</v>
      </c>
      <c r="U18" s="89">
        <v>-19.7</v>
      </c>
      <c r="V18" s="89">
        <v>-16.2</v>
      </c>
      <c r="W18" s="89">
        <v>-5.0999999999999996</v>
      </c>
      <c r="X18" s="89">
        <v>-13.4</v>
      </c>
      <c r="Y18" s="89">
        <v>-18.3</v>
      </c>
      <c r="Z18" s="89">
        <v>-15.7</v>
      </c>
      <c r="AA18" s="74">
        <v>-22.9</v>
      </c>
      <c r="AC18" s="89"/>
      <c r="AD18" s="89"/>
      <c r="AE18" s="89"/>
      <c r="AF18" s="89"/>
    </row>
    <row r="19" spans="3:32" s="252" customFormat="1" ht="13" x14ac:dyDescent="0.3">
      <c r="C19" s="251"/>
      <c r="D19" s="144" t="s">
        <v>34</v>
      </c>
      <c r="E19" s="140">
        <f>SUM(E17:E18)</f>
        <v>371.9</v>
      </c>
      <c r="F19" s="140">
        <f t="shared" ref="F19:J19" si="8">SUM(F17:F18)</f>
        <v>327.20000000000027</v>
      </c>
      <c r="G19" s="140">
        <f t="shared" si="8"/>
        <v>325.5</v>
      </c>
      <c r="H19" s="140">
        <f t="shared" si="8"/>
        <v>397.39999999999986</v>
      </c>
      <c r="I19" s="140">
        <f t="shared" si="8"/>
        <v>390.6</v>
      </c>
      <c r="J19" s="141">
        <f t="shared" si="8"/>
        <v>335.4</v>
      </c>
      <c r="K19" s="140"/>
      <c r="L19" s="140">
        <f t="shared" ref="L19:AA19" si="9">SUM(L17:L18)</f>
        <v>82.9</v>
      </c>
      <c r="M19" s="140">
        <f t="shared" si="9"/>
        <v>75.3</v>
      </c>
      <c r="N19" s="140">
        <f t="shared" si="9"/>
        <v>79.799999999999983</v>
      </c>
      <c r="O19" s="140">
        <f t="shared" si="9"/>
        <v>87.499999999999986</v>
      </c>
      <c r="P19" s="140">
        <f t="shared" si="9"/>
        <v>95.300000000000068</v>
      </c>
      <c r="Q19" s="140">
        <f t="shared" si="9"/>
        <v>98.399999999999977</v>
      </c>
      <c r="R19" s="140">
        <f t="shared" si="9"/>
        <v>96.199999999999989</v>
      </c>
      <c r="S19" s="140">
        <f t="shared" si="9"/>
        <v>107.5</v>
      </c>
      <c r="T19" s="140">
        <f t="shared" si="9"/>
        <v>93.299999999999969</v>
      </c>
      <c r="U19" s="140">
        <f t="shared" si="9"/>
        <v>98.3</v>
      </c>
      <c r="V19" s="140">
        <f t="shared" si="9"/>
        <v>95.69999999999996</v>
      </c>
      <c r="W19" s="140">
        <f t="shared" si="9"/>
        <v>103.30000000000007</v>
      </c>
      <c r="X19" s="140">
        <f t="shared" si="9"/>
        <v>90.399999999999977</v>
      </c>
      <c r="Y19" s="140">
        <f t="shared" si="9"/>
        <v>91.300000000000011</v>
      </c>
      <c r="Z19" s="140">
        <f t="shared" si="9"/>
        <v>90.999999999999986</v>
      </c>
      <c r="AA19" s="142">
        <f t="shared" si="9"/>
        <v>62.700000000000038</v>
      </c>
      <c r="AC19" s="89"/>
      <c r="AD19" s="89"/>
      <c r="AE19" s="89"/>
      <c r="AF19" s="89"/>
    </row>
    <row r="20" spans="3:32" x14ac:dyDescent="0.25">
      <c r="D20" s="78" t="s">
        <v>35</v>
      </c>
      <c r="E20" s="89">
        <v>-45.800000000000004</v>
      </c>
      <c r="F20" s="89">
        <v>-39.799999999999997</v>
      </c>
      <c r="G20" s="89">
        <v>-36</v>
      </c>
      <c r="H20" s="89">
        <v>-33.299999999999997</v>
      </c>
      <c r="I20" s="89">
        <v>-32.799999999999997</v>
      </c>
      <c r="J20" s="74">
        <v>-29.6</v>
      </c>
      <c r="K20" s="89"/>
      <c r="L20" s="89">
        <v>-9.9</v>
      </c>
      <c r="M20" s="89">
        <v>-8.1</v>
      </c>
      <c r="N20" s="89">
        <v>-9.3000000000000007</v>
      </c>
      <c r="O20" s="89">
        <v>-8.6999999999999993</v>
      </c>
      <c r="P20" s="89">
        <v>-10.1</v>
      </c>
      <c r="Q20" s="89">
        <v>-8.9</v>
      </c>
      <c r="R20" s="89">
        <v>-4.7</v>
      </c>
      <c r="S20" s="89">
        <v>-9.6</v>
      </c>
      <c r="T20" s="89">
        <v>-10</v>
      </c>
      <c r="U20" s="269">
        <v>-8.6999999999999993</v>
      </c>
      <c r="V20" s="89">
        <v>-4.5999999999999996</v>
      </c>
      <c r="W20" s="89">
        <v>-9.5</v>
      </c>
      <c r="X20" s="89">
        <v>-7.7</v>
      </c>
      <c r="Y20" s="89">
        <v>-7.9</v>
      </c>
      <c r="Z20" s="89">
        <v>-8.1</v>
      </c>
      <c r="AA20" s="74">
        <v>-5.9</v>
      </c>
      <c r="AC20" s="89"/>
      <c r="AD20" s="89"/>
      <c r="AE20" s="89"/>
      <c r="AF20" s="89"/>
    </row>
    <row r="21" spans="3:32" s="252" customFormat="1" ht="13" x14ac:dyDescent="0.3">
      <c r="C21" s="251"/>
      <c r="D21" s="144" t="s">
        <v>142</v>
      </c>
      <c r="E21" s="140">
        <f>SUM(E19:E20)</f>
        <v>326.09999999999997</v>
      </c>
      <c r="F21" s="140">
        <f t="shared" ref="F21:J21" si="10">SUM(F19:F20)</f>
        <v>287.40000000000026</v>
      </c>
      <c r="G21" s="140">
        <f t="shared" si="10"/>
        <v>289.5</v>
      </c>
      <c r="H21" s="140">
        <f t="shared" si="10"/>
        <v>364.09999999999985</v>
      </c>
      <c r="I21" s="140">
        <f t="shared" si="10"/>
        <v>357.8</v>
      </c>
      <c r="J21" s="141">
        <f t="shared" si="10"/>
        <v>305.79999999999995</v>
      </c>
      <c r="K21" s="140"/>
      <c r="L21" s="140">
        <f t="shared" ref="L21:AA21" si="11">SUM(L19:L20)</f>
        <v>73</v>
      </c>
      <c r="M21" s="140">
        <f t="shared" si="11"/>
        <v>67.2</v>
      </c>
      <c r="N21" s="140">
        <f t="shared" si="11"/>
        <v>70.499999999999986</v>
      </c>
      <c r="O21" s="140">
        <f t="shared" si="11"/>
        <v>78.799999999999983</v>
      </c>
      <c r="P21" s="140">
        <f t="shared" si="11"/>
        <v>85.200000000000074</v>
      </c>
      <c r="Q21" s="140">
        <f t="shared" si="11"/>
        <v>89.499999999999972</v>
      </c>
      <c r="R21" s="140">
        <f t="shared" si="11"/>
        <v>91.499999999999986</v>
      </c>
      <c r="S21" s="140">
        <f t="shared" si="11"/>
        <v>97.9</v>
      </c>
      <c r="T21" s="140">
        <f t="shared" si="11"/>
        <v>83.299999999999969</v>
      </c>
      <c r="U21" s="140">
        <f t="shared" si="11"/>
        <v>89.6</v>
      </c>
      <c r="V21" s="140">
        <f t="shared" si="11"/>
        <v>91.099999999999966</v>
      </c>
      <c r="W21" s="140">
        <f t="shared" si="11"/>
        <v>93.800000000000068</v>
      </c>
      <c r="X21" s="140">
        <f t="shared" si="11"/>
        <v>82.699999999999974</v>
      </c>
      <c r="Y21" s="140">
        <f t="shared" si="11"/>
        <v>83.4</v>
      </c>
      <c r="Z21" s="140">
        <f t="shared" si="11"/>
        <v>82.899999999999991</v>
      </c>
      <c r="AA21" s="142">
        <f t="shared" si="11"/>
        <v>56.80000000000004</v>
      </c>
      <c r="AC21" s="89"/>
      <c r="AD21" s="89"/>
      <c r="AE21" s="89"/>
      <c r="AF21" s="89"/>
    </row>
    <row r="22" spans="3:32" x14ac:dyDescent="0.25">
      <c r="D22" s="81"/>
      <c r="N22" s="89"/>
      <c r="O22" s="89"/>
      <c r="P22" s="89"/>
      <c r="Q22" s="89"/>
      <c r="R22" s="89"/>
      <c r="S22" s="89"/>
      <c r="T22" s="89"/>
      <c r="U22" s="89"/>
      <c r="V22" s="89"/>
      <c r="W22" s="89"/>
      <c r="X22" s="89"/>
      <c r="Y22" s="89"/>
      <c r="Z22" s="89"/>
    </row>
    <row r="23" spans="3:32" x14ac:dyDescent="0.25">
      <c r="D23" s="82" t="s">
        <v>164</v>
      </c>
      <c r="E23" s="89">
        <v>19.7</v>
      </c>
      <c r="F23" s="89">
        <v>19.570558999999999</v>
      </c>
      <c r="G23" s="89">
        <v>19.600000000000001</v>
      </c>
      <c r="H23" s="89">
        <v>18.203557</v>
      </c>
      <c r="I23" s="89">
        <v>18.2</v>
      </c>
      <c r="J23" s="16">
        <v>18.2</v>
      </c>
      <c r="K23" s="89"/>
      <c r="L23" s="89">
        <v>19.555344999999999</v>
      </c>
      <c r="M23" s="89">
        <v>19.550529000000001</v>
      </c>
      <c r="N23" s="89">
        <v>19.550667000000001</v>
      </c>
      <c r="O23" s="89">
        <v>19.695557000000001</v>
      </c>
      <c r="P23" s="89">
        <v>19.803619000000001</v>
      </c>
      <c r="Q23" s="89">
        <v>19.720352999999999</v>
      </c>
      <c r="R23" s="89">
        <v>17.923544</v>
      </c>
      <c r="S23" s="89">
        <v>18.203557</v>
      </c>
      <c r="T23" s="89">
        <v>19.803619000000001</v>
      </c>
      <c r="U23" s="89">
        <v>19.720352999999999</v>
      </c>
      <c r="V23" s="89">
        <v>17.923544</v>
      </c>
      <c r="W23" s="89">
        <v>18.203557</v>
      </c>
      <c r="X23" s="89">
        <v>17.870058</v>
      </c>
      <c r="Y23" s="89">
        <v>17.959005000000001</v>
      </c>
      <c r="Z23" s="89">
        <v>18.122119000000001</v>
      </c>
      <c r="AA23" s="16">
        <v>18.2</v>
      </c>
    </row>
    <row r="24" spans="3:32" x14ac:dyDescent="0.25">
      <c r="D24" s="82" t="s">
        <v>169</v>
      </c>
      <c r="E24" s="89">
        <v>12.2</v>
      </c>
      <c r="F24" s="89">
        <v>12.5</v>
      </c>
      <c r="G24" s="89">
        <v>13.5</v>
      </c>
      <c r="H24" s="89">
        <v>12.298780000000001</v>
      </c>
      <c r="I24" s="89">
        <v>12.3</v>
      </c>
      <c r="J24" s="16">
        <v>13.5</v>
      </c>
      <c r="K24" s="89"/>
      <c r="L24" s="89">
        <v>12.450341999999999</v>
      </c>
      <c r="M24" s="89">
        <v>12.506341000000001</v>
      </c>
      <c r="N24" s="89">
        <v>13.210291</v>
      </c>
      <c r="O24" s="89">
        <v>13.397136</v>
      </c>
      <c r="P24" s="89">
        <v>14.133900000000001</v>
      </c>
      <c r="Q24" s="89">
        <v>13.260726</v>
      </c>
      <c r="R24" s="89">
        <v>13.63008</v>
      </c>
      <c r="S24" s="89">
        <v>12.298780000000001</v>
      </c>
      <c r="T24" s="89">
        <v>14.133900000000001</v>
      </c>
      <c r="U24" s="89">
        <v>13.260726</v>
      </c>
      <c r="V24" s="89">
        <v>13.63008</v>
      </c>
      <c r="W24" s="89">
        <v>12.298780000000001</v>
      </c>
      <c r="X24" s="89">
        <v>12.55007</v>
      </c>
      <c r="Y24" s="89">
        <v>12.55007</v>
      </c>
      <c r="Z24" s="89">
        <v>12.552569999999999</v>
      </c>
      <c r="AA24" s="16">
        <v>13.5</v>
      </c>
    </row>
    <row r="25" spans="3:32" x14ac:dyDescent="0.25">
      <c r="D25" s="82" t="s">
        <v>165</v>
      </c>
      <c r="E25" s="89">
        <v>2.8</v>
      </c>
      <c r="F25" s="89">
        <v>3.8</v>
      </c>
      <c r="G25" s="89">
        <v>3.8995069999999998</v>
      </c>
      <c r="H25" s="89">
        <v>3.9213979999999999</v>
      </c>
      <c r="I25" s="89">
        <v>3.9</v>
      </c>
      <c r="J25" s="16">
        <v>3.9</v>
      </c>
      <c r="K25" s="89"/>
      <c r="L25" s="89">
        <v>3.8991470000000001</v>
      </c>
      <c r="M25" s="89">
        <v>3.8995069999999998</v>
      </c>
      <c r="N25" s="89">
        <v>3.8995069999999998</v>
      </c>
      <c r="O25" s="89">
        <v>3.8995069999999998</v>
      </c>
      <c r="P25" s="89">
        <v>3.9268160000000001</v>
      </c>
      <c r="Q25" s="89">
        <v>3.9263560000000002</v>
      </c>
      <c r="R25" s="89">
        <v>3.9213979999999999</v>
      </c>
      <c r="S25" s="89">
        <v>3.9213979999999999</v>
      </c>
      <c r="T25" s="89">
        <v>3.9268160000000001</v>
      </c>
      <c r="U25" s="89">
        <v>3.9263560000000002</v>
      </c>
      <c r="V25" s="89">
        <v>3.9213979999999999</v>
      </c>
      <c r="W25" s="89">
        <v>3.9213979999999999</v>
      </c>
      <c r="X25" s="89">
        <v>3.9214950000000002</v>
      </c>
      <c r="Y25" s="89">
        <v>3.9095900000000001</v>
      </c>
      <c r="Z25" s="89">
        <v>3.9095900000000001</v>
      </c>
      <c r="AA25" s="16">
        <v>3.9</v>
      </c>
    </row>
    <row r="26" spans="3:32" x14ac:dyDescent="0.25">
      <c r="D26" s="82" t="s">
        <v>166</v>
      </c>
      <c r="E26" s="76">
        <v>0.93</v>
      </c>
      <c r="F26" s="76">
        <v>0.9</v>
      </c>
      <c r="G26" s="76">
        <v>0.86</v>
      </c>
      <c r="H26" s="76">
        <v>0.84</v>
      </c>
      <c r="I26" s="76">
        <v>0.84</v>
      </c>
      <c r="J26" s="308">
        <v>0.88</v>
      </c>
      <c r="K26" s="76"/>
      <c r="L26" s="76">
        <v>0.87</v>
      </c>
      <c r="M26" s="76">
        <v>0.85</v>
      </c>
      <c r="N26" s="76">
        <v>0.86</v>
      </c>
      <c r="O26" s="76">
        <v>0.85</v>
      </c>
      <c r="P26" s="76">
        <v>0.86</v>
      </c>
      <c r="Q26" s="76">
        <v>0.84</v>
      </c>
      <c r="R26" s="76">
        <v>0.82</v>
      </c>
      <c r="S26" s="76">
        <v>0.84</v>
      </c>
      <c r="T26" s="76">
        <v>0.86</v>
      </c>
      <c r="U26" s="76">
        <v>0.84</v>
      </c>
      <c r="V26" s="76">
        <v>0.82</v>
      </c>
      <c r="W26" s="76">
        <v>0.84</v>
      </c>
      <c r="X26" s="76">
        <v>0.84</v>
      </c>
      <c r="Y26" s="76">
        <v>0.88</v>
      </c>
      <c r="Z26" s="76">
        <v>0.91</v>
      </c>
      <c r="AA26" s="91">
        <v>0.9</v>
      </c>
    </row>
    <row r="27" spans="3:32" x14ac:dyDescent="0.25">
      <c r="D27" s="82"/>
      <c r="E27" s="89"/>
      <c r="F27" s="89"/>
      <c r="G27" s="89"/>
      <c r="H27" s="89"/>
      <c r="I27" s="89"/>
      <c r="J27" s="16"/>
      <c r="K27" s="89"/>
      <c r="L27" s="89"/>
      <c r="M27" s="89"/>
      <c r="N27" s="89"/>
      <c r="O27" s="89"/>
      <c r="P27" s="89"/>
      <c r="Q27" s="89"/>
      <c r="R27" s="89"/>
      <c r="S27" s="89"/>
      <c r="T27" s="89"/>
      <c r="U27" s="89"/>
      <c r="V27" s="89"/>
      <c r="W27" s="89"/>
      <c r="X27" s="89"/>
      <c r="Y27" s="89"/>
      <c r="Z27" s="76"/>
      <c r="AA27" s="76"/>
    </row>
    <row r="28" spans="3:32" x14ac:dyDescent="0.25">
      <c r="D28" s="64" t="s">
        <v>177</v>
      </c>
      <c r="E28" s="89">
        <v>-258.39999999999998</v>
      </c>
      <c r="F28" s="89">
        <v>-238.9</v>
      </c>
      <c r="G28" s="17">
        <v>-265.5</v>
      </c>
      <c r="H28" s="17">
        <v>-299.8</v>
      </c>
      <c r="I28" s="17">
        <v>-299.8</v>
      </c>
      <c r="J28" s="16">
        <v>-315.2</v>
      </c>
      <c r="K28" s="89"/>
      <c r="L28" s="89"/>
      <c r="M28" s="89"/>
      <c r="N28" s="89"/>
      <c r="O28" s="89"/>
      <c r="P28" s="89"/>
      <c r="Q28" s="89"/>
      <c r="R28" s="89"/>
      <c r="S28" s="89"/>
      <c r="T28" s="89"/>
      <c r="U28" s="89"/>
      <c r="V28" s="89"/>
      <c r="W28" s="89"/>
      <c r="X28" s="89"/>
      <c r="Y28" s="89"/>
      <c r="Z28" s="76"/>
      <c r="AA28" s="76"/>
    </row>
    <row r="29" spans="3:32" x14ac:dyDescent="0.25">
      <c r="D29" s="64" t="s">
        <v>174</v>
      </c>
      <c r="E29" s="89">
        <v>-85.8</v>
      </c>
      <c r="F29" s="89">
        <v>-104.1</v>
      </c>
      <c r="G29" s="17">
        <v>-259.2</v>
      </c>
      <c r="H29" s="17">
        <v>-319.39999999999998</v>
      </c>
      <c r="I29" s="17">
        <v>-319.39999999999998</v>
      </c>
      <c r="J29" s="16">
        <v>-335.6</v>
      </c>
      <c r="K29" s="89"/>
      <c r="L29" s="89"/>
      <c r="M29" s="89"/>
      <c r="N29" s="89"/>
      <c r="O29" s="89"/>
      <c r="P29" s="89"/>
      <c r="Q29" s="89"/>
      <c r="R29" s="89"/>
      <c r="S29" s="89"/>
      <c r="T29" s="89"/>
      <c r="U29" s="89"/>
      <c r="V29" s="89"/>
      <c r="W29" s="89"/>
      <c r="X29" s="89"/>
      <c r="Y29" s="89"/>
      <c r="Z29" s="76"/>
      <c r="AA29" s="76"/>
    </row>
    <row r="30" spans="3:32" x14ac:dyDescent="0.25">
      <c r="D30" s="64" t="s">
        <v>175</v>
      </c>
      <c r="E30" s="89">
        <v>-98.1</v>
      </c>
      <c r="F30" s="89">
        <v>-105.3</v>
      </c>
      <c r="G30" s="17">
        <v>-89.3</v>
      </c>
      <c r="H30" s="17">
        <v>-187.09999999999997</v>
      </c>
      <c r="I30" s="17">
        <v>-187.09999999999997</v>
      </c>
      <c r="J30" s="16">
        <v>-192.7</v>
      </c>
      <c r="K30" s="89"/>
      <c r="L30" s="89"/>
      <c r="M30" s="89"/>
      <c r="N30" s="89"/>
      <c r="O30" s="89"/>
      <c r="P30" s="89"/>
      <c r="Q30" s="89"/>
      <c r="R30" s="89"/>
      <c r="S30" s="89"/>
      <c r="T30" s="89"/>
      <c r="U30" s="89"/>
      <c r="V30" s="89"/>
      <c r="W30" s="89"/>
      <c r="X30" s="89"/>
      <c r="Y30" s="89"/>
      <c r="Z30" s="76"/>
      <c r="AA30" s="76"/>
    </row>
    <row r="31" spans="3:32" x14ac:dyDescent="0.25">
      <c r="D31" s="64"/>
      <c r="E31" s="89"/>
      <c r="F31" s="89"/>
      <c r="G31" s="17"/>
      <c r="H31" s="17"/>
      <c r="I31" s="17"/>
      <c r="J31" s="16"/>
      <c r="K31" s="89"/>
      <c r="L31" s="89"/>
      <c r="M31" s="89"/>
      <c r="N31" s="89"/>
      <c r="O31" s="89"/>
      <c r="P31" s="89"/>
      <c r="Q31" s="89"/>
      <c r="R31" s="89"/>
      <c r="S31" s="89"/>
      <c r="T31" s="89"/>
      <c r="U31" s="89"/>
      <c r="V31" s="89"/>
      <c r="W31" s="89"/>
      <c r="X31" s="89"/>
      <c r="Y31" s="89"/>
      <c r="Z31" s="76"/>
      <c r="AA31" s="76"/>
    </row>
    <row r="32" spans="3:32" x14ac:dyDescent="0.25">
      <c r="D32" s="64" t="s">
        <v>406</v>
      </c>
      <c r="E32" s="89">
        <v>783.2</v>
      </c>
      <c r="F32" s="89">
        <v>713.8</v>
      </c>
      <c r="G32" s="89">
        <v>687.00000000000023</v>
      </c>
      <c r="H32" s="322"/>
      <c r="I32" s="89">
        <v>709.7</v>
      </c>
      <c r="J32" s="323">
        <v>822.2</v>
      </c>
      <c r="K32" s="89"/>
      <c r="L32" s="89"/>
      <c r="M32" s="89"/>
      <c r="N32" s="89"/>
      <c r="O32" s="89"/>
      <c r="P32" s="89"/>
      <c r="Q32" s="89"/>
      <c r="R32" s="89"/>
      <c r="S32" s="89"/>
      <c r="T32" s="89"/>
      <c r="U32" s="89"/>
      <c r="V32" s="89"/>
      <c r="W32" s="89"/>
      <c r="X32" s="89"/>
      <c r="Y32" s="89"/>
      <c r="Z32" s="76"/>
      <c r="AA32" s="76"/>
    </row>
    <row r="33" spans="3:27" x14ac:dyDescent="0.25">
      <c r="D33" s="64" t="s">
        <v>407</v>
      </c>
      <c r="E33" s="89">
        <v>-66.899999999999977</v>
      </c>
      <c r="F33" s="89">
        <v>-44.900000000000091</v>
      </c>
      <c r="G33" s="89">
        <v>-47.399999999999977</v>
      </c>
      <c r="H33" s="322"/>
      <c r="I33" s="89">
        <v>-63.2</v>
      </c>
      <c r="J33" s="323">
        <v>-48.199999999999996</v>
      </c>
      <c r="K33" s="89"/>
      <c r="L33" s="89"/>
      <c r="M33" s="89"/>
      <c r="N33" s="89"/>
      <c r="O33" s="89"/>
      <c r="P33" s="89"/>
      <c r="Q33" s="89"/>
      <c r="R33" s="89"/>
      <c r="S33" s="89"/>
      <c r="T33" s="89"/>
      <c r="U33" s="89"/>
      <c r="V33" s="89"/>
      <c r="W33" s="89"/>
      <c r="X33" s="89"/>
      <c r="Y33" s="89"/>
      <c r="Z33" s="76"/>
      <c r="AA33" s="76"/>
    </row>
    <row r="34" spans="3:27" x14ac:dyDescent="0.25">
      <c r="D34" s="64" t="s">
        <v>177</v>
      </c>
      <c r="E34" s="89">
        <v>-258.39999999999998</v>
      </c>
      <c r="F34" s="89">
        <v>-238.9</v>
      </c>
      <c r="G34" s="89">
        <v>-265.5</v>
      </c>
      <c r="H34" s="322"/>
      <c r="I34" s="89">
        <v>-299.8</v>
      </c>
      <c r="J34" s="323">
        <v>-315.2</v>
      </c>
      <c r="K34" s="89"/>
      <c r="L34" s="89"/>
      <c r="M34" s="89"/>
      <c r="N34" s="89"/>
      <c r="O34" s="89"/>
      <c r="P34" s="89"/>
      <c r="Q34" s="89"/>
      <c r="R34" s="89"/>
      <c r="S34" s="89"/>
      <c r="T34" s="89"/>
      <c r="U34" s="89"/>
      <c r="V34" s="89"/>
      <c r="W34" s="89"/>
      <c r="X34" s="89"/>
      <c r="Y34" s="89"/>
      <c r="Z34" s="76"/>
      <c r="AA34" s="76"/>
    </row>
    <row r="35" spans="3:27" ht="13" x14ac:dyDescent="0.3">
      <c r="D35" s="77" t="s">
        <v>408</v>
      </c>
      <c r="E35" s="253">
        <f>SUM(E32:E34)</f>
        <v>457.90000000000009</v>
      </c>
      <c r="F35" s="253">
        <f t="shared" ref="F35:G35" si="12">SUM(F32:F34)</f>
        <v>429.99999999999989</v>
      </c>
      <c r="G35" s="253">
        <f t="shared" si="12"/>
        <v>374.10000000000025</v>
      </c>
      <c r="H35" s="324"/>
      <c r="I35" s="253">
        <f>SUM(I32:I34)</f>
        <v>346.7</v>
      </c>
      <c r="J35" s="325">
        <f>SUM(J32:J34)</f>
        <v>458.8</v>
      </c>
      <c r="K35" s="89"/>
      <c r="L35" s="89"/>
      <c r="M35" s="89"/>
      <c r="N35" s="89"/>
      <c r="O35" s="89"/>
      <c r="P35" s="89"/>
      <c r="Q35" s="89"/>
      <c r="R35" s="89"/>
      <c r="S35" s="89"/>
      <c r="T35" s="89"/>
      <c r="U35" s="89"/>
      <c r="V35" s="89"/>
      <c r="W35" s="89"/>
      <c r="X35" s="89"/>
      <c r="Y35" s="89"/>
      <c r="Z35" s="76"/>
      <c r="AA35" s="76"/>
    </row>
    <row r="36" spans="3:27" x14ac:dyDescent="0.25">
      <c r="D36" s="64" t="s">
        <v>409</v>
      </c>
      <c r="E36" s="89">
        <v>-180.6</v>
      </c>
      <c r="F36" s="89">
        <v>-127.39999999999999</v>
      </c>
      <c r="G36" s="89">
        <v>-341</v>
      </c>
      <c r="H36" s="322"/>
      <c r="I36" s="89">
        <v>-506.49999999999994</v>
      </c>
      <c r="J36" s="323">
        <v>-528.29999999999995</v>
      </c>
      <c r="K36" s="89"/>
      <c r="L36" s="89"/>
      <c r="M36" s="89"/>
      <c r="N36" s="89"/>
      <c r="O36" s="89"/>
      <c r="P36" s="89"/>
      <c r="Q36" s="89"/>
      <c r="R36" s="89"/>
      <c r="S36" s="89"/>
      <c r="T36" s="89"/>
      <c r="U36" s="89"/>
      <c r="V36" s="89"/>
      <c r="W36" s="89"/>
      <c r="X36" s="89"/>
      <c r="Y36" s="89"/>
      <c r="Z36" s="76"/>
      <c r="AA36" s="76"/>
    </row>
    <row r="37" spans="3:27" x14ac:dyDescent="0.25">
      <c r="D37" s="64" t="s">
        <v>410</v>
      </c>
      <c r="E37" s="89">
        <v>553.69999999999993</v>
      </c>
      <c r="F37" s="89">
        <v>45.700000000000102</v>
      </c>
      <c r="G37" s="89">
        <v>17.099999999999959</v>
      </c>
      <c r="H37" s="322"/>
      <c r="I37" s="89">
        <v>550.19999999999993</v>
      </c>
      <c r="J37" s="323">
        <v>259</v>
      </c>
      <c r="K37" s="89"/>
      <c r="L37" s="89"/>
      <c r="M37" s="89"/>
      <c r="N37" s="89"/>
      <c r="O37" s="89"/>
      <c r="P37" s="89"/>
      <c r="Q37" s="89"/>
      <c r="R37" s="89"/>
      <c r="S37" s="89"/>
      <c r="T37" s="89"/>
      <c r="U37" s="89"/>
      <c r="V37" s="89"/>
      <c r="W37" s="89"/>
      <c r="X37" s="89"/>
      <c r="Y37" s="89"/>
      <c r="Z37" s="76"/>
      <c r="AA37" s="76"/>
    </row>
    <row r="38" spans="3:27" ht="13" x14ac:dyDescent="0.3">
      <c r="D38" s="77" t="s">
        <v>411</v>
      </c>
      <c r="E38" s="253">
        <f>SUM(E35:E37)</f>
        <v>831</v>
      </c>
      <c r="F38" s="253">
        <f t="shared" ref="F38:G38" si="13">SUM(F35:F37)</f>
        <v>348.3</v>
      </c>
      <c r="G38" s="253">
        <f t="shared" si="13"/>
        <v>50.200000000000209</v>
      </c>
      <c r="H38" s="324"/>
      <c r="I38" s="253">
        <f t="shared" ref="I38:J38" si="14">SUM(I35:I37)</f>
        <v>390.4</v>
      </c>
      <c r="J38" s="325">
        <f t="shared" si="14"/>
        <v>189.50000000000006</v>
      </c>
      <c r="K38" s="89"/>
      <c r="L38" s="89"/>
      <c r="M38" s="89"/>
      <c r="N38" s="89"/>
      <c r="O38" s="89"/>
      <c r="P38" s="89"/>
      <c r="Q38" s="89"/>
      <c r="R38" s="89"/>
      <c r="S38" s="89"/>
      <c r="T38" s="89"/>
      <c r="U38" s="89"/>
      <c r="V38" s="89"/>
      <c r="W38" s="89"/>
      <c r="X38" s="89"/>
      <c r="Y38" s="89"/>
      <c r="Z38" s="76"/>
      <c r="AA38" s="76"/>
    </row>
    <row r="39" spans="3:27" x14ac:dyDescent="0.25">
      <c r="D39" s="64"/>
      <c r="E39" s="89"/>
      <c r="F39" s="89"/>
      <c r="G39" s="17"/>
      <c r="H39" s="17"/>
      <c r="I39" s="17"/>
      <c r="J39" s="16"/>
      <c r="K39" s="89"/>
      <c r="L39" s="89"/>
      <c r="M39" s="89"/>
      <c r="N39" s="89"/>
      <c r="O39" s="89"/>
      <c r="P39" s="89"/>
      <c r="Q39" s="89"/>
      <c r="R39" s="89"/>
      <c r="S39" s="89"/>
      <c r="T39" s="89"/>
      <c r="U39" s="89"/>
      <c r="V39" s="89"/>
      <c r="W39" s="89"/>
      <c r="X39" s="89"/>
      <c r="Y39" s="89"/>
      <c r="Z39" s="76"/>
      <c r="AA39" s="76"/>
    </row>
    <row r="40" spans="3:27" x14ac:dyDescent="0.25">
      <c r="D40" s="64" t="s">
        <v>93</v>
      </c>
      <c r="E40" s="40">
        <v>1804.1999999999998</v>
      </c>
      <c r="F40" s="40">
        <v>1533.9</v>
      </c>
      <c r="G40" s="40">
        <v>1825</v>
      </c>
      <c r="H40" s="40">
        <v>1770.4</v>
      </c>
      <c r="I40" s="40">
        <v>2335.2640000000001</v>
      </c>
      <c r="J40" s="16">
        <v>2589.4</v>
      </c>
      <c r="K40" s="89"/>
      <c r="L40" s="89"/>
      <c r="M40" s="89"/>
      <c r="N40" s="89"/>
      <c r="O40" s="89"/>
      <c r="P40" s="89"/>
      <c r="Q40" s="89"/>
      <c r="R40" s="89"/>
      <c r="S40" s="89"/>
      <c r="T40" s="89"/>
      <c r="U40" s="89"/>
      <c r="V40" s="89"/>
      <c r="W40" s="89"/>
      <c r="X40" s="89"/>
      <c r="Y40" s="89"/>
      <c r="Z40" s="76"/>
      <c r="AA40" s="76"/>
    </row>
    <row r="41" spans="3:27" x14ac:dyDescent="0.25">
      <c r="D41" s="64" t="s">
        <v>226</v>
      </c>
      <c r="E41" s="57">
        <v>2.0390509144834401</v>
      </c>
      <c r="F41" s="57">
        <v>2.0245150862068968</v>
      </c>
      <c r="G41" s="57">
        <v>2.4900000000000002</v>
      </c>
      <c r="H41" s="57">
        <v>2.75</v>
      </c>
      <c r="I41" s="57">
        <v>2.75</v>
      </c>
      <c r="J41" s="159">
        <v>2.52</v>
      </c>
      <c r="K41" s="89"/>
      <c r="L41" s="89"/>
      <c r="M41" s="89"/>
      <c r="N41" s="89"/>
      <c r="O41" s="89"/>
      <c r="P41" s="89"/>
      <c r="Q41" s="89"/>
      <c r="R41" s="89"/>
      <c r="S41" s="89"/>
      <c r="T41" s="89"/>
      <c r="U41" s="89"/>
      <c r="V41" s="89"/>
      <c r="W41" s="89"/>
      <c r="X41" s="89"/>
      <c r="Y41" s="89"/>
      <c r="Z41" s="76"/>
      <c r="AA41" s="76"/>
    </row>
    <row r="42" spans="3:27" x14ac:dyDescent="0.25">
      <c r="Z42" s="76"/>
      <c r="AA42" s="76"/>
    </row>
    <row r="43" spans="3:27" x14ac:dyDescent="0.25">
      <c r="D43" s="81"/>
    </row>
    <row r="44" spans="3:27" ht="26.5" thickBot="1" x14ac:dyDescent="0.35">
      <c r="C44" s="43"/>
      <c r="D44" s="131" t="s">
        <v>219</v>
      </c>
      <c r="E44" s="132">
        <v>2016</v>
      </c>
      <c r="F44" s="132">
        <v>2017</v>
      </c>
      <c r="G44" s="132">
        <v>2018</v>
      </c>
      <c r="H44" s="133" t="s">
        <v>195</v>
      </c>
      <c r="I44" s="132">
        <v>2019</v>
      </c>
      <c r="J44" s="206">
        <v>2020</v>
      </c>
    </row>
    <row r="45" spans="3:27" x14ac:dyDescent="0.25">
      <c r="D45" s="78" t="s">
        <v>156</v>
      </c>
      <c r="E45" s="89">
        <v>3553</v>
      </c>
      <c r="F45" s="89">
        <v>3488.1</v>
      </c>
      <c r="G45" s="89">
        <v>3736.3</v>
      </c>
      <c r="H45" s="89"/>
      <c r="I45" s="89">
        <v>3640.8</v>
      </c>
      <c r="J45" s="89">
        <v>3798.9</v>
      </c>
    </row>
    <row r="46" spans="3:27" x14ac:dyDescent="0.25">
      <c r="D46" s="78" t="s">
        <v>157</v>
      </c>
      <c r="E46" s="298" t="s">
        <v>280</v>
      </c>
      <c r="F46" s="298" t="s">
        <v>280</v>
      </c>
      <c r="G46" s="298" t="s">
        <v>280</v>
      </c>
      <c r="H46" s="104"/>
      <c r="I46" s="89">
        <v>503</v>
      </c>
      <c r="J46" s="89">
        <v>632.20000000000005</v>
      </c>
    </row>
    <row r="47" spans="3:27" x14ac:dyDescent="0.25">
      <c r="D47" s="78" t="s">
        <v>170</v>
      </c>
      <c r="E47" s="104">
        <v>1137.8</v>
      </c>
      <c r="F47" s="104">
        <v>1018.6</v>
      </c>
      <c r="G47" s="104">
        <v>1081.7</v>
      </c>
      <c r="H47" s="104"/>
      <c r="I47" s="89">
        <v>1272.8</v>
      </c>
      <c r="J47" s="89">
        <v>1319.4</v>
      </c>
    </row>
    <row r="48" spans="3:27" x14ac:dyDescent="0.25">
      <c r="D48" s="78" t="s">
        <v>98</v>
      </c>
      <c r="E48" s="104">
        <v>145.80000000000001</v>
      </c>
      <c r="F48" s="104">
        <v>148.80000000000001</v>
      </c>
      <c r="G48" s="104">
        <v>155.9</v>
      </c>
      <c r="H48" s="104"/>
      <c r="I48" s="89">
        <v>164.8</v>
      </c>
      <c r="J48" s="89">
        <v>173.2</v>
      </c>
    </row>
    <row r="49" spans="4:12" x14ac:dyDescent="0.25">
      <c r="D49" s="78" t="s">
        <v>101</v>
      </c>
      <c r="E49" s="104">
        <v>306</v>
      </c>
      <c r="F49" s="104">
        <v>130</v>
      </c>
      <c r="G49" s="104">
        <v>77.5</v>
      </c>
      <c r="H49" s="104"/>
      <c r="I49" s="89">
        <v>94.5</v>
      </c>
      <c r="J49" s="89">
        <v>68.3</v>
      </c>
    </row>
    <row r="50" spans="4:12" x14ac:dyDescent="0.25">
      <c r="D50" s="78" t="s">
        <v>100</v>
      </c>
      <c r="E50" s="104">
        <v>224.6</v>
      </c>
      <c r="F50" s="104">
        <v>253.7</v>
      </c>
      <c r="G50" s="104">
        <v>288.89999999999998</v>
      </c>
      <c r="H50" s="104"/>
      <c r="I50" s="89">
        <v>296.10000000000002</v>
      </c>
      <c r="J50" s="89">
        <v>276.10000000000002</v>
      </c>
    </row>
    <row r="51" spans="4:12" x14ac:dyDescent="0.25">
      <c r="D51" s="78" t="s">
        <v>144</v>
      </c>
      <c r="E51" s="104">
        <v>25.1</v>
      </c>
      <c r="F51" s="104">
        <v>0</v>
      </c>
      <c r="G51" s="104">
        <v>0</v>
      </c>
      <c r="H51" s="104"/>
      <c r="I51" s="89">
        <v>143.9</v>
      </c>
      <c r="J51" s="89">
        <v>0</v>
      </c>
    </row>
    <row r="52" spans="4:12" x14ac:dyDescent="0.25">
      <c r="D52" s="78" t="s">
        <v>99</v>
      </c>
      <c r="E52" s="104">
        <v>137.4</v>
      </c>
      <c r="F52" s="104">
        <v>45.900000000000006</v>
      </c>
      <c r="G52" s="104">
        <v>118.99999999999999</v>
      </c>
      <c r="H52" s="104"/>
      <c r="I52" s="104">
        <v>201.80000000000021</v>
      </c>
      <c r="J52" s="104">
        <v>208.09999999999997</v>
      </c>
    </row>
    <row r="53" spans="4:12" x14ac:dyDescent="0.25">
      <c r="D53" s="78" t="s">
        <v>171</v>
      </c>
      <c r="E53" s="104">
        <v>52.3</v>
      </c>
      <c r="F53" s="104">
        <v>29.4</v>
      </c>
      <c r="G53" s="104">
        <v>55.599999999999994</v>
      </c>
      <c r="H53" s="104"/>
      <c r="I53" s="104">
        <v>55.799999999999926</v>
      </c>
      <c r="J53" s="104">
        <v>41.699999999999989</v>
      </c>
    </row>
    <row r="54" spans="4:12" ht="13" x14ac:dyDescent="0.3">
      <c r="D54" s="144" t="s">
        <v>86</v>
      </c>
      <c r="E54" s="140">
        <f>SUM(E45:E53)</f>
        <v>5582.0000000000009</v>
      </c>
      <c r="F54" s="140">
        <f t="shared" ref="F54:G54" si="15">SUM(F45:F53)</f>
        <v>5114.4999999999991</v>
      </c>
      <c r="G54" s="140">
        <f t="shared" si="15"/>
        <v>5514.9</v>
      </c>
      <c r="H54" s="140"/>
      <c r="I54" s="140">
        <f t="shared" ref="I54:J54" si="16">SUM(I45:I53)</f>
        <v>6373.5000000000009</v>
      </c>
      <c r="J54" s="140">
        <f t="shared" si="16"/>
        <v>6517.9000000000005</v>
      </c>
    </row>
    <row r="55" spans="4:12" x14ac:dyDescent="0.25">
      <c r="D55" s="15"/>
      <c r="E55" s="41"/>
      <c r="F55" s="41"/>
      <c r="G55" s="41"/>
      <c r="H55" s="41"/>
      <c r="I55" s="41"/>
      <c r="J55" s="41"/>
    </row>
    <row r="56" spans="4:12" x14ac:dyDescent="0.25">
      <c r="D56" s="78" t="s">
        <v>90</v>
      </c>
      <c r="E56" s="13">
        <v>2399.6999999999998</v>
      </c>
      <c r="F56" s="13">
        <v>2480</v>
      </c>
      <c r="G56" s="13">
        <v>2682.8</v>
      </c>
      <c r="H56" s="13"/>
      <c r="I56" s="13">
        <v>3047.3</v>
      </c>
      <c r="J56" s="13">
        <v>2980.7</v>
      </c>
    </row>
    <row r="57" spans="4:12" x14ac:dyDescent="0.25">
      <c r="D57" s="78" t="s">
        <v>35</v>
      </c>
      <c r="E57" s="41">
        <v>159.30000000000001</v>
      </c>
      <c r="F57" s="41">
        <v>155.9</v>
      </c>
      <c r="G57" s="41">
        <v>161.5</v>
      </c>
      <c r="H57" s="41"/>
      <c r="I57" s="41">
        <v>147.80000000000001</v>
      </c>
      <c r="J57" s="41">
        <v>144.9</v>
      </c>
    </row>
    <row r="58" spans="4:12" ht="13" x14ac:dyDescent="0.3">
      <c r="D58" s="38" t="s">
        <v>91</v>
      </c>
      <c r="E58" s="90">
        <f>SUM(E56:E57)</f>
        <v>2559</v>
      </c>
      <c r="F58" s="90">
        <f t="shared" ref="F58:G58" si="17">SUM(F56:F57)</f>
        <v>2635.9</v>
      </c>
      <c r="G58" s="90">
        <f t="shared" si="17"/>
        <v>2844.3</v>
      </c>
      <c r="H58" s="90"/>
      <c r="I58" s="90">
        <f t="shared" ref="I58:J58" si="18">SUM(I56:I57)</f>
        <v>3195.1000000000004</v>
      </c>
      <c r="J58" s="90">
        <f t="shared" si="18"/>
        <v>3125.6</v>
      </c>
    </row>
    <row r="59" spans="4:12" x14ac:dyDescent="0.25">
      <c r="D59" s="78" t="s">
        <v>183</v>
      </c>
      <c r="E59" s="13">
        <v>1938.7</v>
      </c>
      <c r="F59" s="13">
        <v>1551.4</v>
      </c>
      <c r="G59" s="13">
        <v>1731.1</v>
      </c>
      <c r="H59" s="13"/>
      <c r="I59" s="13">
        <v>1394.5</v>
      </c>
      <c r="J59" s="13">
        <v>1616.3</v>
      </c>
    </row>
    <row r="60" spans="4:12" x14ac:dyDescent="0.25">
      <c r="D60" s="78" t="s">
        <v>184</v>
      </c>
      <c r="E60" s="13">
        <v>163</v>
      </c>
      <c r="F60" s="13">
        <v>5.4</v>
      </c>
      <c r="G60" s="13">
        <v>89.5</v>
      </c>
      <c r="H60" s="13"/>
      <c r="I60" s="13">
        <v>285.89999999999998</v>
      </c>
      <c r="J60" s="13">
        <v>127.9</v>
      </c>
      <c r="L60" s="89"/>
    </row>
    <row r="61" spans="4:12" x14ac:dyDescent="0.25">
      <c r="D61" s="315" t="s">
        <v>385</v>
      </c>
      <c r="E61" s="298" t="s">
        <v>280</v>
      </c>
      <c r="F61" s="298" t="s">
        <v>280</v>
      </c>
      <c r="G61" s="298" t="s">
        <v>280</v>
      </c>
      <c r="H61" s="13"/>
      <c r="I61" s="13">
        <v>564.9</v>
      </c>
      <c r="J61" s="13">
        <v>699.2</v>
      </c>
      <c r="L61" s="89"/>
    </row>
    <row r="62" spans="4:12" x14ac:dyDescent="0.25">
      <c r="D62" s="315" t="s">
        <v>102</v>
      </c>
      <c r="E62" s="13">
        <v>170.5</v>
      </c>
      <c r="F62" s="13">
        <v>112.7</v>
      </c>
      <c r="G62" s="13">
        <v>50.699999999999996</v>
      </c>
      <c r="H62" s="13"/>
      <c r="I62" s="13">
        <v>43.7</v>
      </c>
      <c r="J62" s="13">
        <v>49.199999999999996</v>
      </c>
      <c r="L62" s="89"/>
    </row>
    <row r="63" spans="4:12" x14ac:dyDescent="0.25">
      <c r="D63" s="78" t="s">
        <v>104</v>
      </c>
      <c r="E63" s="13">
        <v>8.5</v>
      </c>
      <c r="F63" s="13">
        <v>107.1</v>
      </c>
      <c r="G63" s="13">
        <v>81.900000000000006</v>
      </c>
      <c r="H63" s="13"/>
      <c r="I63" s="13">
        <v>184.5</v>
      </c>
      <c r="J63" s="13">
        <v>214.3</v>
      </c>
      <c r="L63" s="89"/>
    </row>
    <row r="64" spans="4:12" x14ac:dyDescent="0.25">
      <c r="D64" s="78" t="s">
        <v>105</v>
      </c>
      <c r="E64" s="13">
        <v>302.10000000000002</v>
      </c>
      <c r="F64" s="13">
        <v>287.3</v>
      </c>
      <c r="G64" s="13">
        <v>338.6</v>
      </c>
      <c r="H64" s="13"/>
      <c r="I64" s="13">
        <v>344.1</v>
      </c>
      <c r="J64" s="13">
        <v>361.70000000000005</v>
      </c>
      <c r="L64" s="89"/>
    </row>
    <row r="65" spans="4:13" x14ac:dyDescent="0.25">
      <c r="D65" s="78" t="s">
        <v>103</v>
      </c>
      <c r="E65" s="13">
        <v>345.1</v>
      </c>
      <c r="F65" s="13">
        <v>314.8</v>
      </c>
      <c r="G65" s="13">
        <v>279.7</v>
      </c>
      <c r="H65" s="13"/>
      <c r="I65" s="13">
        <v>238.20000000000005</v>
      </c>
      <c r="J65" s="13">
        <v>225.20000000000005</v>
      </c>
      <c r="L65" s="89"/>
      <c r="M65" s="89"/>
    </row>
    <row r="66" spans="4:13" x14ac:dyDescent="0.25">
      <c r="D66" s="78" t="s">
        <v>172</v>
      </c>
      <c r="E66" s="13">
        <v>95.1</v>
      </c>
      <c r="F66" s="13">
        <v>99.9</v>
      </c>
      <c r="G66" s="13">
        <v>99.1</v>
      </c>
      <c r="H66" s="13"/>
      <c r="I66" s="13">
        <v>122.60000000000002</v>
      </c>
      <c r="J66" s="13">
        <v>98.499999999999901</v>
      </c>
      <c r="L66" s="89"/>
    </row>
    <row r="67" spans="4:13" ht="13" x14ac:dyDescent="0.3">
      <c r="D67" s="38" t="s">
        <v>89</v>
      </c>
      <c r="E67" s="90">
        <f>SUM(E59:E66)</f>
        <v>3022.9999999999995</v>
      </c>
      <c r="F67" s="90">
        <f t="shared" ref="F67:G67" si="19">SUM(F59:F66)</f>
        <v>2478.6000000000004</v>
      </c>
      <c r="G67" s="90">
        <f t="shared" si="19"/>
        <v>2670.6</v>
      </c>
      <c r="H67" s="90"/>
      <c r="I67" s="90">
        <f t="shared" ref="I67:J67" si="20">SUM(I59:I66)</f>
        <v>3178.4</v>
      </c>
      <c r="J67" s="90">
        <f t="shared" si="20"/>
        <v>3392.3</v>
      </c>
    </row>
    <row r="68" spans="4:13" ht="13" x14ac:dyDescent="0.3">
      <c r="D68" s="144" t="s">
        <v>106</v>
      </c>
      <c r="E68" s="140">
        <f>E67+E58</f>
        <v>5582</v>
      </c>
      <c r="F68" s="140">
        <f t="shared" ref="F68:G68" si="21">F67+F58</f>
        <v>5114.5</v>
      </c>
      <c r="G68" s="140">
        <f t="shared" si="21"/>
        <v>5514.9</v>
      </c>
      <c r="H68" s="140"/>
      <c r="I68" s="140">
        <f t="shared" ref="I68:J68" si="22">I67+I58</f>
        <v>6373.5</v>
      </c>
      <c r="J68" s="140">
        <f t="shared" si="22"/>
        <v>6517.9</v>
      </c>
      <c r="M68" s="270"/>
    </row>
    <row r="69" spans="4:13" x14ac:dyDescent="0.25">
      <c r="G69" s="33"/>
      <c r="H69" s="13"/>
      <c r="I69" s="13"/>
      <c r="J69" s="33"/>
      <c r="M69" s="329"/>
    </row>
    <row r="70" spans="4:13" x14ac:dyDescent="0.25">
      <c r="I70" s="13"/>
      <c r="M70" s="328"/>
    </row>
    <row r="71" spans="4:13" ht="26.5" thickBot="1" x14ac:dyDescent="0.35">
      <c r="D71" s="131" t="s">
        <v>220</v>
      </c>
      <c r="E71" s="132">
        <v>2016</v>
      </c>
      <c r="F71" s="132">
        <v>2017</v>
      </c>
      <c r="G71" s="132">
        <v>2018</v>
      </c>
      <c r="H71" s="133" t="s">
        <v>195</v>
      </c>
      <c r="I71" s="132">
        <v>2019</v>
      </c>
      <c r="J71" s="206">
        <v>2020</v>
      </c>
    </row>
    <row r="72" spans="4:13" ht="13" x14ac:dyDescent="0.3">
      <c r="D72" s="38" t="s">
        <v>37</v>
      </c>
      <c r="E72" s="42">
        <v>783.2</v>
      </c>
      <c r="F72" s="42">
        <v>713.8</v>
      </c>
      <c r="G72" s="42">
        <v>687</v>
      </c>
      <c r="H72" s="42"/>
      <c r="I72" s="42">
        <v>709.7</v>
      </c>
      <c r="J72" s="44">
        <v>822.2</v>
      </c>
    </row>
    <row r="73" spans="4:13" x14ac:dyDescent="0.25">
      <c r="D73" s="78" t="s">
        <v>173</v>
      </c>
      <c r="E73" s="17">
        <v>-66.900000000000006</v>
      </c>
      <c r="F73" s="17">
        <v>-44.900000000000006</v>
      </c>
      <c r="G73" s="17">
        <v>-47.399999999999977</v>
      </c>
      <c r="H73" s="17"/>
      <c r="I73" s="17">
        <v>-63.2</v>
      </c>
      <c r="J73" s="36">
        <v>-48.199999999999996</v>
      </c>
    </row>
    <row r="74" spans="4:13" ht="13" x14ac:dyDescent="0.3">
      <c r="D74" s="38" t="s">
        <v>108</v>
      </c>
      <c r="E74" s="37">
        <f>SUM(E72:E73)</f>
        <v>716.30000000000007</v>
      </c>
      <c r="F74" s="37">
        <f t="shared" ref="F74:G74" si="23">SUM(F72:F73)</f>
        <v>668.9</v>
      </c>
      <c r="G74" s="37">
        <f t="shared" si="23"/>
        <v>639.6</v>
      </c>
      <c r="H74" s="37"/>
      <c r="I74" s="37">
        <f t="shared" ref="I74:J74" si="24">SUM(I72:I73)</f>
        <v>646.5</v>
      </c>
      <c r="J74" s="44">
        <f t="shared" si="24"/>
        <v>774</v>
      </c>
    </row>
    <row r="75" spans="4:13" x14ac:dyDescent="0.25">
      <c r="D75" s="33"/>
      <c r="E75" s="33"/>
      <c r="F75" s="33"/>
      <c r="G75" s="33"/>
      <c r="H75" s="33"/>
      <c r="I75" s="33"/>
      <c r="J75" s="33"/>
    </row>
    <row r="76" spans="4:13" x14ac:dyDescent="0.25">
      <c r="D76" s="78" t="s">
        <v>177</v>
      </c>
      <c r="E76" s="17">
        <v>-258.39999999999998</v>
      </c>
      <c r="F76" s="17">
        <v>-238.9</v>
      </c>
      <c r="G76" s="17">
        <v>-265.5</v>
      </c>
      <c r="H76" s="17"/>
      <c r="I76" s="17">
        <v>-299.8</v>
      </c>
      <c r="J76" s="36">
        <v>-315.2</v>
      </c>
    </row>
    <row r="77" spans="4:13" x14ac:dyDescent="0.25">
      <c r="D77" s="78" t="s">
        <v>174</v>
      </c>
      <c r="E77" s="17">
        <v>-85.8</v>
      </c>
      <c r="F77" s="17">
        <v>-104.1</v>
      </c>
      <c r="G77" s="17">
        <v>-259.2</v>
      </c>
      <c r="H77" s="17"/>
      <c r="I77" s="17">
        <v>-319.39999999999998</v>
      </c>
      <c r="J77" s="36">
        <v>-335.6</v>
      </c>
    </row>
    <row r="78" spans="4:13" x14ac:dyDescent="0.25">
      <c r="D78" s="78" t="s">
        <v>175</v>
      </c>
      <c r="E78" s="17">
        <v>-98.1</v>
      </c>
      <c r="F78" s="17">
        <v>-105.30000000000001</v>
      </c>
      <c r="G78" s="17">
        <v>-89.3</v>
      </c>
      <c r="H78" s="17"/>
      <c r="I78" s="17">
        <v>-187.09999999999997</v>
      </c>
      <c r="J78" s="36">
        <v>-192.7</v>
      </c>
    </row>
    <row r="79" spans="4:13" x14ac:dyDescent="0.25">
      <c r="D79" s="78" t="s">
        <v>277</v>
      </c>
      <c r="E79" s="17">
        <v>566</v>
      </c>
      <c r="F79" s="17">
        <v>117.9</v>
      </c>
      <c r="G79" s="17">
        <v>38.300000000000004</v>
      </c>
      <c r="H79" s="17"/>
      <c r="I79" s="17">
        <v>560.9</v>
      </c>
      <c r="J79" s="36">
        <v>256.8</v>
      </c>
    </row>
    <row r="80" spans="4:13" x14ac:dyDescent="0.25">
      <c r="D80" s="78" t="s">
        <v>176</v>
      </c>
      <c r="E80" s="17">
        <v>-9</v>
      </c>
      <c r="F80" s="17">
        <v>9.8000000000000007</v>
      </c>
      <c r="G80" s="17">
        <v>-13.7</v>
      </c>
      <c r="H80" s="17"/>
      <c r="I80" s="17">
        <v>-10.700000000000001</v>
      </c>
      <c r="J80" s="36">
        <v>2.2000000000000002</v>
      </c>
    </row>
    <row r="81" spans="4:11" ht="13" x14ac:dyDescent="0.3">
      <c r="D81" s="38" t="s">
        <v>109</v>
      </c>
      <c r="E81" s="37">
        <f>SUM(E76:E80)</f>
        <v>114.70000000000005</v>
      </c>
      <c r="F81" s="37">
        <f t="shared" ref="F81:G81" si="25">SUM(F76:F80)</f>
        <v>-320.59999999999997</v>
      </c>
      <c r="G81" s="37">
        <f t="shared" si="25"/>
        <v>-589.40000000000009</v>
      </c>
      <c r="H81" s="37"/>
      <c r="I81" s="37">
        <f t="shared" ref="I81:J81" si="26">SUM(I76:I80)</f>
        <v>-256.09999999999997</v>
      </c>
      <c r="J81" s="44">
        <f t="shared" si="26"/>
        <v>-584.5</v>
      </c>
    </row>
    <row r="82" spans="4:11" x14ac:dyDescent="0.25">
      <c r="D82" s="33"/>
      <c r="E82" s="33"/>
      <c r="F82" s="33"/>
      <c r="G82" s="33"/>
      <c r="H82" s="33"/>
      <c r="I82" s="33"/>
      <c r="J82" s="33"/>
      <c r="K82" s="33"/>
    </row>
    <row r="83" spans="4:11" x14ac:dyDescent="0.25">
      <c r="D83" s="78" t="s">
        <v>179</v>
      </c>
      <c r="E83" s="247">
        <v>-269.3</v>
      </c>
      <c r="F83" s="17">
        <v>-328.09999999999997</v>
      </c>
      <c r="G83" s="17">
        <v>200</v>
      </c>
      <c r="H83" s="17"/>
      <c r="I83" s="17">
        <v>-157.60000000000002</v>
      </c>
      <c r="J83" s="36">
        <v>180</v>
      </c>
    </row>
    <row r="84" spans="4:11" x14ac:dyDescent="0.25">
      <c r="D84" s="78" t="s">
        <v>180</v>
      </c>
      <c r="E84" s="17">
        <v>-58.4</v>
      </c>
      <c r="F84" s="17">
        <v>79.7</v>
      </c>
      <c r="G84" s="17">
        <v>-21</v>
      </c>
      <c r="H84" s="17"/>
      <c r="I84" s="17">
        <v>119</v>
      </c>
      <c r="J84" s="36">
        <v>27</v>
      </c>
    </row>
    <row r="85" spans="4:11" x14ac:dyDescent="0.25">
      <c r="D85" s="78" t="s">
        <v>158</v>
      </c>
      <c r="E85" s="298" t="s">
        <v>280</v>
      </c>
      <c r="F85" s="298" t="s">
        <v>280</v>
      </c>
      <c r="G85" s="298" t="s">
        <v>280</v>
      </c>
      <c r="H85" s="17"/>
      <c r="I85" s="17">
        <v>-30.7</v>
      </c>
      <c r="J85" s="36">
        <v>-26.7</v>
      </c>
    </row>
    <row r="86" spans="4:11" x14ac:dyDescent="0.25">
      <c r="D86" s="78" t="s">
        <v>148</v>
      </c>
      <c r="E86" s="298" t="s">
        <v>280</v>
      </c>
      <c r="F86" s="298" t="s">
        <v>280</v>
      </c>
      <c r="G86" s="298" t="s">
        <v>280</v>
      </c>
      <c r="H86" s="17"/>
      <c r="I86" s="17">
        <v>-22.4</v>
      </c>
      <c r="J86" s="36">
        <v>-21.1</v>
      </c>
    </row>
    <row r="87" spans="4:11" x14ac:dyDescent="0.25">
      <c r="D87" s="78" t="s">
        <v>110</v>
      </c>
      <c r="E87" s="17">
        <v>-101.9</v>
      </c>
      <c r="F87" s="17">
        <v>-143.5</v>
      </c>
      <c r="G87" s="17">
        <v>-90.5</v>
      </c>
      <c r="H87" s="17"/>
      <c r="I87" s="17">
        <v>-89.5</v>
      </c>
      <c r="J87" s="36">
        <v>-94</v>
      </c>
    </row>
    <row r="88" spans="4:11" x14ac:dyDescent="0.25">
      <c r="D88" s="78" t="s">
        <v>181</v>
      </c>
      <c r="E88" s="17">
        <v>-127.5</v>
      </c>
      <c r="F88" s="17">
        <v>-133.9</v>
      </c>
      <c r="G88" s="17">
        <v>-134</v>
      </c>
      <c r="H88" s="17"/>
      <c r="I88" s="17">
        <v>-140.5</v>
      </c>
      <c r="J88" s="36">
        <v>-146.1</v>
      </c>
    </row>
    <row r="89" spans="4:11" x14ac:dyDescent="0.25">
      <c r="D89" s="78" t="s">
        <v>107</v>
      </c>
      <c r="E89" s="17">
        <v>-3.8</v>
      </c>
      <c r="F89" s="17">
        <v>1.5999999999999999</v>
      </c>
      <c r="G89" s="298" t="s">
        <v>280</v>
      </c>
      <c r="H89" s="17"/>
      <c r="I89" s="17">
        <v>-2.6</v>
      </c>
      <c r="J89" s="36">
        <v>-108.1</v>
      </c>
    </row>
    <row r="90" spans="4:11" x14ac:dyDescent="0.25">
      <c r="D90" s="78" t="s">
        <v>182</v>
      </c>
      <c r="E90" s="17">
        <v>-41.3</v>
      </c>
      <c r="F90" s="17">
        <v>-14.600000000000001</v>
      </c>
      <c r="G90" s="17">
        <v>-52</v>
      </c>
      <c r="H90" s="17"/>
      <c r="I90" s="17">
        <v>-31</v>
      </c>
      <c r="J90" s="36">
        <v>-29.700000000000003</v>
      </c>
    </row>
    <row r="91" spans="4:11" ht="13" x14ac:dyDescent="0.3">
      <c r="D91" s="38" t="s">
        <v>111</v>
      </c>
      <c r="E91" s="37">
        <f>SUM(E83:E90)</f>
        <v>-602.19999999999993</v>
      </c>
      <c r="F91" s="37">
        <f t="shared" ref="F91:G91" si="27">SUM(F83:F90)</f>
        <v>-538.79999999999995</v>
      </c>
      <c r="G91" s="37">
        <f t="shared" si="27"/>
        <v>-97.5</v>
      </c>
      <c r="H91" s="37"/>
      <c r="I91" s="37">
        <f>SUM(I83:I90)</f>
        <v>-355.30000000000007</v>
      </c>
      <c r="J91" s="44">
        <f>SUM(J83:J90)</f>
        <v>-218.7</v>
      </c>
    </row>
    <row r="92" spans="4:11" x14ac:dyDescent="0.25">
      <c r="D92" s="33"/>
      <c r="E92" s="33"/>
      <c r="F92" s="33"/>
      <c r="G92" s="33"/>
      <c r="H92" s="33"/>
      <c r="I92" s="33"/>
      <c r="J92" s="33"/>
    </row>
    <row r="93" spans="4:11" ht="13" x14ac:dyDescent="0.3">
      <c r="D93" s="144" t="s">
        <v>112</v>
      </c>
      <c r="E93" s="143">
        <f>+E74+E81+E91</f>
        <v>228.80000000000018</v>
      </c>
      <c r="F93" s="143">
        <f t="shared" ref="F93:G93" si="28">+F74+F81+F91</f>
        <v>-190.49999999999994</v>
      </c>
      <c r="G93" s="143">
        <f t="shared" si="28"/>
        <v>-47.300000000000068</v>
      </c>
      <c r="H93" s="143"/>
      <c r="I93" s="143">
        <f>+I74+I81+I91</f>
        <v>35.099999999999966</v>
      </c>
      <c r="J93" s="143">
        <f>+J74+J81+J91</f>
        <v>-29.199999999999989</v>
      </c>
    </row>
    <row r="94" spans="4:11" x14ac:dyDescent="0.25">
      <c r="D94" s="78" t="s">
        <v>159</v>
      </c>
      <c r="E94" s="17">
        <v>1.7</v>
      </c>
      <c r="F94" s="17">
        <v>-4.4000000000000004</v>
      </c>
      <c r="G94" s="17">
        <v>-0.6</v>
      </c>
      <c r="H94" s="17"/>
      <c r="I94" s="17">
        <v>0.8</v>
      </c>
      <c r="J94" s="36">
        <v>-2.2999999999999998</v>
      </c>
    </row>
    <row r="95" spans="4:11" x14ac:dyDescent="0.25">
      <c r="D95" s="78" t="s">
        <v>281</v>
      </c>
      <c r="E95" s="298" t="s">
        <v>280</v>
      </c>
      <c r="F95" s="298" t="s">
        <v>280</v>
      </c>
      <c r="G95" s="17">
        <v>-0.4</v>
      </c>
      <c r="H95" s="17"/>
      <c r="I95" s="17">
        <v>-2.5</v>
      </c>
      <c r="J95" s="36">
        <v>2.5</v>
      </c>
    </row>
    <row r="96" spans="4:11" ht="13" x14ac:dyDescent="0.3">
      <c r="D96" s="145" t="s">
        <v>178</v>
      </c>
      <c r="E96" s="143">
        <f>SUM(E93:E95)</f>
        <v>230.50000000000017</v>
      </c>
      <c r="F96" s="143">
        <f t="shared" ref="F96:G96" si="29">SUM(F93:F95)</f>
        <v>-194.89999999999995</v>
      </c>
      <c r="G96" s="143">
        <f t="shared" si="29"/>
        <v>-48.300000000000068</v>
      </c>
      <c r="H96" s="143"/>
      <c r="I96" s="143">
        <f>SUM(I93:I95)</f>
        <v>33.399999999999963</v>
      </c>
      <c r="J96" s="143">
        <f>SUM(J93:J95)</f>
        <v>-28.999999999999989</v>
      </c>
    </row>
    <row r="97" spans="4:10" x14ac:dyDescent="0.25">
      <c r="D97" s="33"/>
      <c r="E97" s="33"/>
      <c r="F97" s="33"/>
      <c r="G97" s="33"/>
      <c r="H97" s="33"/>
      <c r="I97" s="33"/>
      <c r="J97" s="33"/>
    </row>
  </sheetData>
  <hyperlinks>
    <hyperlink ref="D3" location="Index!A1" display="Index page"/>
  </hyperlinks>
  <pageMargins left="0.7" right="0.7" top="0.75" bottom="0.75" header="0.3" footer="0.3"/>
  <pageSetup paperSize="9" scale="8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9E0"/>
    <pageSetUpPr autoPageBreaks="0"/>
  </sheetPr>
  <dimension ref="A1:AF123"/>
  <sheetViews>
    <sheetView showGridLines="0" zoomScale="90" zoomScaleNormal="90" zoomScaleSheetLayoutView="100" workbookViewId="0"/>
  </sheetViews>
  <sheetFormatPr defaultColWidth="8.81640625" defaultRowHeight="12.5" x14ac:dyDescent="0.25"/>
  <cols>
    <col min="1" max="2" width="3.54296875" style="33" customWidth="1"/>
    <col min="3" max="3" width="2.54296875" style="33" customWidth="1"/>
    <col min="4" max="4" width="59" style="33" customWidth="1"/>
    <col min="5" max="10" width="10.54296875" customWidth="1"/>
    <col min="11" max="11" width="5.1796875" style="99" customWidth="1"/>
    <col min="12" max="26" width="8.81640625" style="99" customWidth="1"/>
    <col min="27" max="27" width="8.81640625" customWidth="1"/>
    <col min="28" max="16384" width="8.81640625" style="33"/>
  </cols>
  <sheetData>
    <row r="1" spans="1:32" ht="14.5" x14ac:dyDescent="0.35">
      <c r="C1" s="43"/>
      <c r="D1" s="160" t="s">
        <v>217</v>
      </c>
      <c r="E1" s="2"/>
      <c r="F1" s="2"/>
      <c r="G1" s="2"/>
      <c r="H1" s="2"/>
      <c r="I1" s="49"/>
      <c r="J1" s="209"/>
      <c r="K1" s="1"/>
      <c r="L1" s="100"/>
      <c r="M1" s="100"/>
      <c r="N1" s="100"/>
      <c r="O1" s="1"/>
      <c r="P1" s="1"/>
      <c r="Q1" s="1"/>
      <c r="R1" s="1"/>
      <c r="S1" s="1"/>
      <c r="T1" s="1"/>
      <c r="U1" s="1"/>
      <c r="V1" s="1"/>
      <c r="W1" s="1"/>
      <c r="X1" s="1"/>
      <c r="Y1" s="1"/>
      <c r="Z1" s="1"/>
      <c r="AA1" s="209"/>
      <c r="AB1" s="45"/>
    </row>
    <row r="2" spans="1:32" x14ac:dyDescent="0.25">
      <c r="C2" s="43"/>
      <c r="D2" s="160"/>
      <c r="E2" s="2"/>
      <c r="F2" s="337"/>
      <c r="G2" s="337"/>
      <c r="H2" s="337"/>
      <c r="I2" s="355"/>
      <c r="J2" s="355"/>
      <c r="K2" s="1"/>
      <c r="L2" s="356"/>
      <c r="M2" s="356"/>
      <c r="N2" s="356"/>
      <c r="O2" s="356"/>
      <c r="P2" s="356"/>
      <c r="Q2" s="356"/>
      <c r="R2" s="356"/>
      <c r="S2" s="356"/>
      <c r="T2" s="356"/>
      <c r="U2" s="356"/>
      <c r="V2" s="356"/>
      <c r="W2" s="356"/>
      <c r="X2" s="356"/>
      <c r="Y2" s="356"/>
      <c r="Z2" s="356"/>
      <c r="AA2" s="356"/>
      <c r="AB2" s="45"/>
    </row>
    <row r="3" spans="1:32" ht="17.5" x14ac:dyDescent="0.25">
      <c r="C3" s="70"/>
      <c r="D3" s="168" t="s">
        <v>202</v>
      </c>
      <c r="E3" s="2"/>
      <c r="F3" s="2"/>
      <c r="G3" s="2"/>
      <c r="H3" s="2"/>
      <c r="I3" s="49"/>
      <c r="J3" s="353"/>
      <c r="K3" s="100"/>
      <c r="L3" s="100"/>
      <c r="M3" s="100"/>
      <c r="N3" s="100"/>
      <c r="O3" s="100"/>
      <c r="P3" s="100"/>
      <c r="Q3" s="100"/>
      <c r="R3" s="100"/>
      <c r="S3" s="100"/>
      <c r="T3" s="100"/>
      <c r="U3" s="100"/>
      <c r="V3" s="100"/>
      <c r="W3" s="100"/>
      <c r="X3" s="100"/>
      <c r="Y3" s="100"/>
      <c r="Z3" s="100"/>
      <c r="AA3" s="353"/>
      <c r="AB3" s="45"/>
    </row>
    <row r="4" spans="1:32" x14ac:dyDescent="0.25">
      <c r="C4" s="70"/>
      <c r="D4" s="43"/>
      <c r="E4" s="2"/>
      <c r="F4" s="2"/>
      <c r="G4" s="2"/>
      <c r="H4" s="2"/>
      <c r="I4" s="2"/>
      <c r="J4" s="2"/>
      <c r="K4" s="97"/>
      <c r="L4" s="97"/>
      <c r="M4" s="97"/>
      <c r="N4" s="97"/>
      <c r="O4" s="97"/>
      <c r="P4" s="97"/>
      <c r="Q4" s="97"/>
      <c r="R4" s="97"/>
      <c r="S4" s="97"/>
      <c r="T4" s="97"/>
      <c r="U4" s="97"/>
      <c r="V4" s="97"/>
      <c r="W4" s="97"/>
      <c r="X4" s="97"/>
      <c r="Y4" s="97"/>
      <c r="Z4" s="97"/>
      <c r="AA4" s="2"/>
    </row>
    <row r="5" spans="1:32" ht="41.15" customHeight="1" thickBot="1" x14ac:dyDescent="0.35">
      <c r="C5" s="43"/>
      <c r="D5" s="166" t="s">
        <v>356</v>
      </c>
      <c r="E5" s="132">
        <v>2016</v>
      </c>
      <c r="F5" s="132">
        <v>2017</v>
      </c>
      <c r="G5" s="132">
        <v>2018</v>
      </c>
      <c r="H5" s="133" t="s">
        <v>195</v>
      </c>
      <c r="I5" s="132">
        <v>2019</v>
      </c>
      <c r="J5" s="206">
        <v>2020</v>
      </c>
      <c r="K5" s="135"/>
      <c r="L5" s="132" t="s">
        <v>185</v>
      </c>
      <c r="M5" s="132" t="s">
        <v>186</v>
      </c>
      <c r="N5" s="132" t="s">
        <v>187</v>
      </c>
      <c r="O5" s="132" t="s">
        <v>188</v>
      </c>
      <c r="P5" s="133" t="s">
        <v>196</v>
      </c>
      <c r="Q5" s="133" t="s">
        <v>197</v>
      </c>
      <c r="R5" s="133" t="s">
        <v>198</v>
      </c>
      <c r="S5" s="133" t="s">
        <v>199</v>
      </c>
      <c r="T5" s="132" t="s">
        <v>189</v>
      </c>
      <c r="U5" s="132" t="s">
        <v>190</v>
      </c>
      <c r="V5" s="132" t="s">
        <v>191</v>
      </c>
      <c r="W5" s="132" t="s">
        <v>192</v>
      </c>
      <c r="X5" s="132" t="s">
        <v>193</v>
      </c>
      <c r="Y5" s="132" t="s">
        <v>194</v>
      </c>
      <c r="Z5" s="132" t="s">
        <v>257</v>
      </c>
      <c r="AA5" s="134" t="s">
        <v>273</v>
      </c>
    </row>
    <row r="6" spans="1:32" x14ac:dyDescent="0.25">
      <c r="A6"/>
      <c r="D6" s="78" t="s">
        <v>0</v>
      </c>
      <c r="E6" s="256">
        <v>273.8</v>
      </c>
      <c r="F6" s="256">
        <v>286</v>
      </c>
      <c r="G6" s="256">
        <v>281.3</v>
      </c>
      <c r="H6" s="73">
        <v>313.7</v>
      </c>
      <c r="I6" s="73">
        <v>313.7</v>
      </c>
      <c r="J6" s="74">
        <v>322.89999999999998</v>
      </c>
      <c r="K6" s="98"/>
      <c r="L6" s="256">
        <v>68.400000000000006</v>
      </c>
      <c r="M6" s="256">
        <v>71.5</v>
      </c>
      <c r="N6" s="256">
        <v>70.3</v>
      </c>
      <c r="O6" s="256">
        <v>71.099999999999994</v>
      </c>
      <c r="P6" s="256">
        <v>75.599999999999994</v>
      </c>
      <c r="Q6" s="256">
        <v>77</v>
      </c>
      <c r="R6" s="256">
        <v>79.3</v>
      </c>
      <c r="S6" s="256">
        <v>81.8</v>
      </c>
      <c r="T6" s="256">
        <v>75.599999999999994</v>
      </c>
      <c r="U6" s="256">
        <v>77</v>
      </c>
      <c r="V6" s="256">
        <v>79.3</v>
      </c>
      <c r="W6" s="256">
        <v>81.8</v>
      </c>
      <c r="X6" s="256">
        <v>84</v>
      </c>
      <c r="Y6" s="256">
        <v>79.5</v>
      </c>
      <c r="Z6" s="256">
        <v>78.3</v>
      </c>
      <c r="AA6" s="373">
        <v>81.099999999999994</v>
      </c>
      <c r="AC6" s="339"/>
      <c r="AD6" s="339"/>
      <c r="AE6" s="339"/>
      <c r="AF6" s="339"/>
    </row>
    <row r="7" spans="1:32" x14ac:dyDescent="0.25">
      <c r="A7"/>
      <c r="D7" s="78" t="s">
        <v>95</v>
      </c>
      <c r="E7" s="316">
        <v>0.6</v>
      </c>
      <c r="F7" s="316">
        <v>0.5</v>
      </c>
      <c r="G7" s="256">
        <v>0.1</v>
      </c>
      <c r="H7" s="73">
        <v>0.5</v>
      </c>
      <c r="I7" s="73">
        <v>0.5</v>
      </c>
      <c r="J7" s="74">
        <v>2.1</v>
      </c>
      <c r="K7" s="98"/>
      <c r="L7" s="316">
        <v>0</v>
      </c>
      <c r="M7" s="316">
        <v>0</v>
      </c>
      <c r="N7" s="316">
        <v>0</v>
      </c>
      <c r="O7" s="374">
        <v>0.1</v>
      </c>
      <c r="P7" s="374">
        <v>0</v>
      </c>
      <c r="Q7" s="256">
        <v>0</v>
      </c>
      <c r="R7" s="256">
        <v>1.1000000000000001</v>
      </c>
      <c r="S7" s="256">
        <v>-0.6</v>
      </c>
      <c r="T7" s="374">
        <v>0</v>
      </c>
      <c r="U7" s="374">
        <v>0</v>
      </c>
      <c r="V7" s="256">
        <v>1.1000000000000001</v>
      </c>
      <c r="W7" s="256">
        <v>-0.6</v>
      </c>
      <c r="X7" s="256">
        <v>0</v>
      </c>
      <c r="Y7" s="256">
        <v>1.4</v>
      </c>
      <c r="Z7" s="256">
        <v>-0.1</v>
      </c>
      <c r="AA7" s="373">
        <v>0.8</v>
      </c>
      <c r="AC7" s="339"/>
      <c r="AD7" s="339"/>
      <c r="AE7" s="339"/>
      <c r="AF7" s="339"/>
    </row>
    <row r="8" spans="1:32" s="251" customFormat="1" ht="13" x14ac:dyDescent="0.3">
      <c r="A8" s="252"/>
      <c r="D8" s="79" t="s">
        <v>96</v>
      </c>
      <c r="E8" s="371">
        <f>SUM(E6:E7)</f>
        <v>274.40000000000003</v>
      </c>
      <c r="F8" s="371">
        <f t="shared" ref="F8:J8" si="0">SUM(F6:F7)</f>
        <v>286.5</v>
      </c>
      <c r="G8" s="257">
        <f t="shared" si="0"/>
        <v>281.40000000000003</v>
      </c>
      <c r="H8" s="257">
        <f t="shared" si="0"/>
        <v>314.2</v>
      </c>
      <c r="I8" s="257">
        <f t="shared" si="0"/>
        <v>314.2</v>
      </c>
      <c r="J8" s="250">
        <f t="shared" si="0"/>
        <v>325</v>
      </c>
      <c r="K8" s="258"/>
      <c r="L8" s="371">
        <f t="shared" ref="L8:AA8" si="1">SUM(L6:L7)</f>
        <v>68.400000000000006</v>
      </c>
      <c r="M8" s="371">
        <f t="shared" si="1"/>
        <v>71.5</v>
      </c>
      <c r="N8" s="371">
        <f t="shared" si="1"/>
        <v>70.3</v>
      </c>
      <c r="O8" s="371">
        <f t="shared" si="1"/>
        <v>71.199999999999989</v>
      </c>
      <c r="P8" s="371">
        <f t="shared" si="1"/>
        <v>75.599999999999994</v>
      </c>
      <c r="Q8" s="257">
        <f t="shared" si="1"/>
        <v>77</v>
      </c>
      <c r="R8" s="257">
        <f t="shared" si="1"/>
        <v>80.399999999999991</v>
      </c>
      <c r="S8" s="257">
        <f t="shared" si="1"/>
        <v>81.2</v>
      </c>
      <c r="T8" s="371">
        <f t="shared" si="1"/>
        <v>75.599999999999994</v>
      </c>
      <c r="U8" s="371">
        <f t="shared" si="1"/>
        <v>77</v>
      </c>
      <c r="V8" s="257">
        <f t="shared" si="1"/>
        <v>80.399999999999991</v>
      </c>
      <c r="W8" s="257">
        <f t="shared" si="1"/>
        <v>81.2</v>
      </c>
      <c r="X8" s="257">
        <f t="shared" si="1"/>
        <v>84</v>
      </c>
      <c r="Y8" s="257">
        <f t="shared" si="1"/>
        <v>80.900000000000006</v>
      </c>
      <c r="Z8" s="257">
        <f t="shared" si="1"/>
        <v>78.2</v>
      </c>
      <c r="AA8" s="250">
        <f t="shared" si="1"/>
        <v>81.899999999999991</v>
      </c>
      <c r="AC8" s="339"/>
      <c r="AD8" s="339"/>
      <c r="AE8" s="339"/>
      <c r="AF8" s="339"/>
    </row>
    <row r="9" spans="1:32" x14ac:dyDescent="0.25">
      <c r="A9"/>
      <c r="D9" s="161" t="s">
        <v>149</v>
      </c>
      <c r="E9" s="316">
        <v>-161.90000000000003</v>
      </c>
      <c r="F9" s="316">
        <v>-157.69999999999999</v>
      </c>
      <c r="G9" s="256">
        <v>-153.4</v>
      </c>
      <c r="H9" s="73">
        <v>-164.9</v>
      </c>
      <c r="I9" s="73">
        <v>-156.4</v>
      </c>
      <c r="J9" s="74">
        <v>-147.9</v>
      </c>
      <c r="K9" s="98"/>
      <c r="L9" s="316">
        <v>-36.5</v>
      </c>
      <c r="M9" s="316">
        <v>-36.9</v>
      </c>
      <c r="N9" s="316">
        <v>-37.1</v>
      </c>
      <c r="O9" s="374">
        <v>-42.9</v>
      </c>
      <c r="P9" s="374">
        <v>-39.999999999999993</v>
      </c>
      <c r="Q9" s="374">
        <v>-39.200000000000003</v>
      </c>
      <c r="R9" s="374">
        <v>-43.199999999999989</v>
      </c>
      <c r="S9" s="374">
        <v>-42.5</v>
      </c>
      <c r="T9" s="374">
        <v>-37.799999999999997</v>
      </c>
      <c r="U9" s="374">
        <v>-37.1</v>
      </c>
      <c r="V9" s="256">
        <v>-41.1</v>
      </c>
      <c r="W9" s="256">
        <v>-40.4</v>
      </c>
      <c r="X9" s="256">
        <v>-39.5</v>
      </c>
      <c r="Y9" s="256">
        <v>-35.200000000000003</v>
      </c>
      <c r="Z9" s="256">
        <v>-35.4</v>
      </c>
      <c r="AA9" s="373">
        <v>-37.800000000000004</v>
      </c>
      <c r="AC9" s="339"/>
      <c r="AD9" s="339"/>
      <c r="AE9" s="339"/>
      <c r="AF9" s="339"/>
    </row>
    <row r="10" spans="1:32" x14ac:dyDescent="0.25">
      <c r="A10"/>
      <c r="D10" s="78" t="s">
        <v>143</v>
      </c>
      <c r="E10" s="256">
        <v>0.5</v>
      </c>
      <c r="F10" s="256">
        <v>1.1000000000000001</v>
      </c>
      <c r="G10" s="256">
        <v>1</v>
      </c>
      <c r="H10" s="73">
        <v>7.4</v>
      </c>
      <c r="I10" s="73">
        <v>7.4</v>
      </c>
      <c r="J10" s="74">
        <v>11.3</v>
      </c>
      <c r="K10" s="98"/>
      <c r="L10" s="256">
        <v>0.3</v>
      </c>
      <c r="M10" s="256">
        <v>0.3</v>
      </c>
      <c r="N10" s="256">
        <v>0.2</v>
      </c>
      <c r="O10" s="256">
        <v>0.2</v>
      </c>
      <c r="P10" s="256">
        <v>0.3</v>
      </c>
      <c r="Q10" s="256">
        <v>1.8</v>
      </c>
      <c r="R10" s="256">
        <v>2.9</v>
      </c>
      <c r="S10" s="256">
        <v>2.4</v>
      </c>
      <c r="T10" s="256">
        <v>0.3</v>
      </c>
      <c r="U10" s="256">
        <v>1.8</v>
      </c>
      <c r="V10" s="256">
        <v>2.9</v>
      </c>
      <c r="W10" s="256">
        <v>2.4</v>
      </c>
      <c r="X10" s="256">
        <v>3.1</v>
      </c>
      <c r="Y10" s="256">
        <v>3</v>
      </c>
      <c r="Z10" s="256">
        <v>2.1</v>
      </c>
      <c r="AA10" s="373">
        <v>3.1</v>
      </c>
      <c r="AC10" s="339"/>
      <c r="AD10" s="339"/>
      <c r="AE10" s="339"/>
      <c r="AF10" s="339"/>
    </row>
    <row r="11" spans="1:32" s="251" customFormat="1" ht="13" x14ac:dyDescent="0.3">
      <c r="A11" s="252"/>
      <c r="D11" s="77" t="s">
        <v>167</v>
      </c>
      <c r="E11" s="250">
        <f>SUM(E8:E10)</f>
        <v>113</v>
      </c>
      <c r="F11" s="250">
        <f t="shared" ref="F11:J11" si="2">SUM(F8:F10)</f>
        <v>129.9</v>
      </c>
      <c r="G11" s="250">
        <f t="shared" si="2"/>
        <v>129.00000000000003</v>
      </c>
      <c r="H11" s="250">
        <f t="shared" si="2"/>
        <v>156.69999999999999</v>
      </c>
      <c r="I11" s="250">
        <f t="shared" si="2"/>
        <v>165.2</v>
      </c>
      <c r="J11" s="254">
        <f t="shared" si="2"/>
        <v>188.4</v>
      </c>
      <c r="K11" s="261"/>
      <c r="L11" s="250">
        <f t="shared" ref="L11:AA11" si="3">SUM(L8:L10)</f>
        <v>32.200000000000003</v>
      </c>
      <c r="M11" s="250">
        <f t="shared" si="3"/>
        <v>34.9</v>
      </c>
      <c r="N11" s="250">
        <f t="shared" si="3"/>
        <v>33.4</v>
      </c>
      <c r="O11" s="250">
        <f t="shared" si="3"/>
        <v>28.499999999999989</v>
      </c>
      <c r="P11" s="250">
        <f t="shared" si="3"/>
        <v>35.9</v>
      </c>
      <c r="Q11" s="250">
        <f t="shared" si="3"/>
        <v>39.599999999999994</v>
      </c>
      <c r="R11" s="250">
        <f t="shared" si="3"/>
        <v>40.1</v>
      </c>
      <c r="S11" s="250">
        <f t="shared" si="3"/>
        <v>41.1</v>
      </c>
      <c r="T11" s="250">
        <f t="shared" si="3"/>
        <v>38.099999999999994</v>
      </c>
      <c r="U11" s="250">
        <f t="shared" si="3"/>
        <v>41.699999999999996</v>
      </c>
      <c r="V11" s="250">
        <f t="shared" si="3"/>
        <v>42.199999999999989</v>
      </c>
      <c r="W11" s="250">
        <f t="shared" si="3"/>
        <v>43.2</v>
      </c>
      <c r="X11" s="250">
        <f t="shared" si="3"/>
        <v>47.6</v>
      </c>
      <c r="Y11" s="250">
        <f t="shared" si="3"/>
        <v>48.7</v>
      </c>
      <c r="Z11" s="250">
        <f t="shared" si="3"/>
        <v>44.900000000000006</v>
      </c>
      <c r="AA11" s="254">
        <f t="shared" si="3"/>
        <v>47.199999999999989</v>
      </c>
      <c r="AC11" s="339"/>
      <c r="AD11" s="339"/>
      <c r="AE11" s="339"/>
      <c r="AF11" s="339"/>
    </row>
    <row r="12" spans="1:32" x14ac:dyDescent="0.25">
      <c r="A12"/>
      <c r="D12" s="78" t="s">
        <v>36</v>
      </c>
      <c r="E12" s="256">
        <v>-44.400000000000006</v>
      </c>
      <c r="F12" s="256">
        <v>-46.5</v>
      </c>
      <c r="G12" s="256">
        <v>-43.4</v>
      </c>
      <c r="H12" s="73">
        <v>-50.1</v>
      </c>
      <c r="I12" s="73">
        <v>-56.7</v>
      </c>
      <c r="J12" s="74">
        <v>-62.4</v>
      </c>
      <c r="K12" s="98"/>
      <c r="L12" s="256">
        <v>-11.200000000000003</v>
      </c>
      <c r="M12" s="256">
        <v>-10.7</v>
      </c>
      <c r="N12" s="256">
        <v>-9.8999999999999986</v>
      </c>
      <c r="O12" s="256">
        <v>-11.6</v>
      </c>
      <c r="P12" s="256">
        <v>-11.599999999999998</v>
      </c>
      <c r="Q12" s="256">
        <v>-12.699999999999996</v>
      </c>
      <c r="R12" s="256">
        <v>-11.600000000000001</v>
      </c>
      <c r="S12" s="256">
        <v>-14.2</v>
      </c>
      <c r="T12" s="256">
        <v>-13.2</v>
      </c>
      <c r="U12" s="256">
        <v>-14.299999999999999</v>
      </c>
      <c r="V12" s="256">
        <v>-13.200000000000001</v>
      </c>
      <c r="W12" s="256">
        <v>-16</v>
      </c>
      <c r="X12" s="256">
        <v>-16.7</v>
      </c>
      <c r="Y12" s="256">
        <v>-15</v>
      </c>
      <c r="Z12" s="256">
        <v>-15.5</v>
      </c>
      <c r="AA12" s="373">
        <v>-15.2</v>
      </c>
      <c r="AC12" s="339"/>
      <c r="AD12" s="339"/>
      <c r="AE12" s="339"/>
      <c r="AF12" s="339"/>
    </row>
    <row r="13" spans="1:32" s="251" customFormat="1" ht="13" x14ac:dyDescent="0.3">
      <c r="A13" s="252"/>
      <c r="D13" s="77" t="s">
        <v>168</v>
      </c>
      <c r="E13" s="250">
        <f>SUM(E11:E12)</f>
        <v>68.599999999999994</v>
      </c>
      <c r="F13" s="250">
        <f t="shared" ref="F13:J13" si="4">SUM(F11:F12)</f>
        <v>83.4</v>
      </c>
      <c r="G13" s="250">
        <f t="shared" si="4"/>
        <v>85.600000000000023</v>
      </c>
      <c r="H13" s="250">
        <f t="shared" si="4"/>
        <v>106.6</v>
      </c>
      <c r="I13" s="250">
        <f t="shared" si="4"/>
        <v>108.49999999999999</v>
      </c>
      <c r="J13" s="254">
        <f t="shared" si="4"/>
        <v>126</v>
      </c>
      <c r="K13" s="261"/>
      <c r="L13" s="250">
        <f t="shared" ref="L13:AA13" si="5">SUM(L11:L12)</f>
        <v>21</v>
      </c>
      <c r="M13" s="250">
        <f t="shared" si="5"/>
        <v>24.2</v>
      </c>
      <c r="N13" s="250">
        <f t="shared" si="5"/>
        <v>23.5</v>
      </c>
      <c r="O13" s="250">
        <f t="shared" si="5"/>
        <v>16.899999999999991</v>
      </c>
      <c r="P13" s="250">
        <f t="shared" si="5"/>
        <v>24.3</v>
      </c>
      <c r="Q13" s="250">
        <f t="shared" si="5"/>
        <v>26.9</v>
      </c>
      <c r="R13" s="250">
        <f t="shared" si="5"/>
        <v>28.5</v>
      </c>
      <c r="S13" s="250">
        <f t="shared" si="5"/>
        <v>26.900000000000002</v>
      </c>
      <c r="T13" s="250">
        <f t="shared" si="5"/>
        <v>24.899999999999995</v>
      </c>
      <c r="U13" s="250">
        <f t="shared" si="5"/>
        <v>27.4</v>
      </c>
      <c r="V13" s="250">
        <f t="shared" si="5"/>
        <v>28.999999999999986</v>
      </c>
      <c r="W13" s="250">
        <f t="shared" si="5"/>
        <v>27.200000000000003</v>
      </c>
      <c r="X13" s="250">
        <f t="shared" si="5"/>
        <v>30.900000000000002</v>
      </c>
      <c r="Y13" s="250">
        <f t="shared" si="5"/>
        <v>33.700000000000003</v>
      </c>
      <c r="Z13" s="250">
        <f t="shared" si="5"/>
        <v>29.400000000000006</v>
      </c>
      <c r="AA13" s="254">
        <f t="shared" si="5"/>
        <v>31.999999999999989</v>
      </c>
      <c r="AC13" s="339"/>
      <c r="AD13" s="339"/>
      <c r="AE13" s="339"/>
      <c r="AF13" s="339"/>
    </row>
    <row r="14" spans="1:32" x14ac:dyDescent="0.25">
      <c r="E14" s="314"/>
      <c r="F14" s="314"/>
      <c r="G14" s="314"/>
      <c r="H14" s="33"/>
      <c r="I14" s="33"/>
      <c r="J14" s="309"/>
      <c r="K14" s="33"/>
      <c r="L14" s="314"/>
      <c r="M14" s="314"/>
      <c r="N14" s="314"/>
      <c r="O14" s="314"/>
      <c r="P14" s="314"/>
      <c r="Q14" s="314"/>
      <c r="R14" s="314"/>
      <c r="S14" s="314"/>
      <c r="T14" s="314"/>
      <c r="U14" s="314"/>
      <c r="V14" s="314"/>
      <c r="W14" s="314"/>
      <c r="X14" s="314"/>
      <c r="Y14" s="314"/>
      <c r="Z14" s="314"/>
      <c r="AA14" s="316"/>
      <c r="AC14" s="339"/>
      <c r="AD14" s="339"/>
      <c r="AE14" s="339"/>
      <c r="AF14" s="339"/>
    </row>
    <row r="15" spans="1:32" x14ac:dyDescent="0.25">
      <c r="D15" s="163" t="s">
        <v>164</v>
      </c>
      <c r="E15" s="256">
        <v>3.184339</v>
      </c>
      <c r="F15" s="256">
        <v>3.1951209999999999</v>
      </c>
      <c r="G15" s="256">
        <v>3.3313410000000001</v>
      </c>
      <c r="H15" s="73">
        <v>3.7460499999999999</v>
      </c>
      <c r="I15" s="73">
        <v>3.7460499999999999</v>
      </c>
      <c r="J15" s="74">
        <v>3.8312460000000002</v>
      </c>
      <c r="K15" s="98"/>
      <c r="L15" s="256">
        <v>3.1958139999999999</v>
      </c>
      <c r="M15" s="256">
        <v>3.1925140000000001</v>
      </c>
      <c r="N15" s="256">
        <v>3.1925140000000001</v>
      </c>
      <c r="O15" s="256">
        <v>3.3313410000000001</v>
      </c>
      <c r="P15" s="256">
        <v>3.4421339999999998</v>
      </c>
      <c r="Q15" s="256">
        <v>3.439397</v>
      </c>
      <c r="R15" s="256">
        <v>3.5276519999999998</v>
      </c>
      <c r="S15" s="256">
        <v>3.7460499999999999</v>
      </c>
      <c r="T15" s="256">
        <v>3.4421339999999998</v>
      </c>
      <c r="U15" s="256">
        <v>3.439397</v>
      </c>
      <c r="V15" s="256">
        <v>3.5276519999999998</v>
      </c>
      <c r="W15" s="256">
        <v>3.7460499999999999</v>
      </c>
      <c r="X15" s="256">
        <v>3.789415</v>
      </c>
      <c r="Y15" s="256">
        <v>3.832341</v>
      </c>
      <c r="Z15" s="256">
        <v>3.8309880000000001</v>
      </c>
      <c r="AA15" s="373">
        <v>3.8312460000000002</v>
      </c>
      <c r="AC15" s="339"/>
      <c r="AD15" s="339"/>
      <c r="AE15" s="339"/>
      <c r="AF15" s="339"/>
    </row>
    <row r="16" spans="1:32" x14ac:dyDescent="0.25">
      <c r="D16" s="163" t="s">
        <v>169</v>
      </c>
      <c r="E16" s="256">
        <v>5.9435000000000002E-2</v>
      </c>
      <c r="F16" s="256">
        <v>5.9435000000000002E-2</v>
      </c>
      <c r="G16" s="256">
        <v>5.9435000000000002E-2</v>
      </c>
      <c r="H16" s="73">
        <v>0.15543499999999999</v>
      </c>
      <c r="I16" s="73">
        <v>0.15543499999999999</v>
      </c>
      <c r="J16" s="74">
        <v>0.95662000000000003</v>
      </c>
      <c r="K16" s="98"/>
      <c r="L16" s="256">
        <v>5.9435000000000002E-2</v>
      </c>
      <c r="M16" s="256">
        <v>5.9435000000000002E-2</v>
      </c>
      <c r="N16" s="256">
        <v>5.9435000000000002E-2</v>
      </c>
      <c r="O16" s="256">
        <v>5.9435000000000002E-2</v>
      </c>
      <c r="P16" s="256">
        <v>5.9435000000000002E-2</v>
      </c>
      <c r="Q16" s="256">
        <v>0.15543499999999999</v>
      </c>
      <c r="R16" s="256">
        <v>0.15543499999999999</v>
      </c>
      <c r="S16" s="256">
        <v>0.15543499999999999</v>
      </c>
      <c r="T16" s="256">
        <v>5.9435000000000002E-2</v>
      </c>
      <c r="U16" s="256">
        <v>0.15543499999999999</v>
      </c>
      <c r="V16" s="256">
        <v>0.15543499999999999</v>
      </c>
      <c r="W16" s="256">
        <v>0.15543499999999999</v>
      </c>
      <c r="X16" s="256">
        <v>0.15543499999999999</v>
      </c>
      <c r="Y16" s="256">
        <v>0.15543499999999999</v>
      </c>
      <c r="Z16" s="256">
        <v>0.15543499999999999</v>
      </c>
      <c r="AA16" s="373">
        <v>0.95662000000000003</v>
      </c>
      <c r="AC16" s="339"/>
      <c r="AD16" s="339"/>
      <c r="AE16" s="339"/>
      <c r="AF16" s="339"/>
    </row>
    <row r="17" spans="1:32" x14ac:dyDescent="0.25">
      <c r="D17" s="163" t="s">
        <v>165</v>
      </c>
      <c r="E17" s="256">
        <v>0.50900000000000001</v>
      </c>
      <c r="F17" s="256">
        <v>0.50900000000000001</v>
      </c>
      <c r="G17" s="256">
        <v>0.50900000000000001</v>
      </c>
      <c r="H17" s="73">
        <v>0.53135100000000002</v>
      </c>
      <c r="I17" s="73">
        <v>0.53135100000000002</v>
      </c>
      <c r="J17" s="74">
        <v>0.51954299999999998</v>
      </c>
      <c r="K17" s="98"/>
      <c r="L17" s="256">
        <v>0.50900000000000001</v>
      </c>
      <c r="M17" s="256">
        <v>0.50900000000000001</v>
      </c>
      <c r="N17" s="256">
        <v>0.50900000000000001</v>
      </c>
      <c r="O17" s="256">
        <v>0.50900000000000001</v>
      </c>
      <c r="P17" s="256">
        <v>0.53630900000000004</v>
      </c>
      <c r="Q17" s="256">
        <v>0.53630900000000004</v>
      </c>
      <c r="R17" s="256">
        <v>0.53135100000000002</v>
      </c>
      <c r="S17" s="256">
        <v>0.53135100000000002</v>
      </c>
      <c r="T17" s="256">
        <v>0.53630900000000004</v>
      </c>
      <c r="U17" s="256">
        <v>0.53630900000000004</v>
      </c>
      <c r="V17" s="256">
        <v>0.53135100000000002</v>
      </c>
      <c r="W17" s="256">
        <v>0.53135100000000002</v>
      </c>
      <c r="X17" s="256">
        <v>0.53144800000000003</v>
      </c>
      <c r="Y17" s="256">
        <v>0.51954299999999998</v>
      </c>
      <c r="Z17" s="256">
        <v>0.51954299999999998</v>
      </c>
      <c r="AA17" s="373">
        <v>0.51954299999999998</v>
      </c>
      <c r="AC17" s="339"/>
      <c r="AD17" s="339"/>
      <c r="AE17" s="339"/>
      <c r="AF17" s="339"/>
    </row>
    <row r="18" spans="1:32" x14ac:dyDescent="0.25">
      <c r="D18" s="163" t="s">
        <v>166</v>
      </c>
      <c r="E18" s="372">
        <v>0.89</v>
      </c>
      <c r="F18" s="372">
        <v>0.89</v>
      </c>
      <c r="G18" s="372">
        <v>0.89</v>
      </c>
      <c r="H18" s="76">
        <v>0.91</v>
      </c>
      <c r="I18" s="76">
        <v>0.91</v>
      </c>
      <c r="J18" s="61">
        <v>0.92</v>
      </c>
      <c r="K18" s="101"/>
      <c r="L18" s="372">
        <v>0.9</v>
      </c>
      <c r="M18" s="372">
        <v>0.9</v>
      </c>
      <c r="N18" s="372">
        <v>0.89</v>
      </c>
      <c r="O18" s="372">
        <v>0.89</v>
      </c>
      <c r="P18" s="372">
        <v>0.89</v>
      </c>
      <c r="Q18" s="372">
        <v>0.91</v>
      </c>
      <c r="R18" s="372">
        <v>0.92</v>
      </c>
      <c r="S18" s="372">
        <v>0.9</v>
      </c>
      <c r="T18" s="372">
        <v>0.89</v>
      </c>
      <c r="U18" s="372">
        <v>0.91</v>
      </c>
      <c r="V18" s="372">
        <v>0.92</v>
      </c>
      <c r="W18" s="372">
        <v>0.9</v>
      </c>
      <c r="X18" s="372">
        <v>0.88</v>
      </c>
      <c r="Y18" s="372">
        <v>0.93</v>
      </c>
      <c r="Z18" s="372">
        <v>0.94</v>
      </c>
      <c r="AA18" s="375">
        <v>0.94</v>
      </c>
      <c r="AC18" s="339"/>
      <c r="AD18" s="339"/>
      <c r="AE18" s="339"/>
      <c r="AF18" s="339"/>
    </row>
    <row r="19" spans="1:32" x14ac:dyDescent="0.25">
      <c r="D19" s="68"/>
      <c r="E19" s="33"/>
      <c r="F19" s="33"/>
      <c r="G19" s="33"/>
      <c r="H19" s="33"/>
      <c r="I19" s="33"/>
      <c r="J19" s="74"/>
      <c r="K19" s="102"/>
      <c r="L19" s="102"/>
      <c r="M19" s="102"/>
      <c r="N19" s="102"/>
      <c r="O19" s="102"/>
      <c r="P19" s="102"/>
      <c r="Q19" s="102"/>
      <c r="R19" s="102"/>
      <c r="S19" s="102"/>
      <c r="T19" s="102"/>
      <c r="U19" s="102"/>
      <c r="V19" s="102"/>
      <c r="W19" s="102"/>
      <c r="X19" s="102"/>
      <c r="Y19" s="102"/>
      <c r="Z19" s="102"/>
      <c r="AA19" s="74"/>
      <c r="AC19" s="339"/>
      <c r="AD19" s="339"/>
      <c r="AE19" s="339"/>
      <c r="AF19" s="339"/>
    </row>
    <row r="20" spans="1:32" s="95" customFormat="1" ht="39.5" thickBot="1" x14ac:dyDescent="0.35">
      <c r="D20" s="167" t="s">
        <v>357</v>
      </c>
      <c r="E20" s="132">
        <v>2016</v>
      </c>
      <c r="F20" s="132">
        <v>2017</v>
      </c>
      <c r="G20" s="132">
        <v>2018</v>
      </c>
      <c r="H20" s="133" t="s">
        <v>195</v>
      </c>
      <c r="I20" s="132">
        <v>2019</v>
      </c>
      <c r="J20" s="206">
        <v>2020</v>
      </c>
      <c r="K20" s="132"/>
      <c r="L20" s="132" t="s">
        <v>185</v>
      </c>
      <c r="M20" s="132" t="s">
        <v>186</v>
      </c>
      <c r="N20" s="132" t="s">
        <v>187</v>
      </c>
      <c r="O20" s="132" t="s">
        <v>188</v>
      </c>
      <c r="P20" s="133" t="s">
        <v>196</v>
      </c>
      <c r="Q20" s="133" t="s">
        <v>197</v>
      </c>
      <c r="R20" s="133" t="s">
        <v>198</v>
      </c>
      <c r="S20" s="133" t="s">
        <v>199</v>
      </c>
      <c r="T20" s="132" t="s">
        <v>189</v>
      </c>
      <c r="U20" s="132" t="s">
        <v>190</v>
      </c>
      <c r="V20" s="132" t="s">
        <v>191</v>
      </c>
      <c r="W20" s="132" t="s">
        <v>192</v>
      </c>
      <c r="X20" s="132" t="s">
        <v>193</v>
      </c>
      <c r="Y20" s="132" t="s">
        <v>194</v>
      </c>
      <c r="Z20" s="132" t="s">
        <v>257</v>
      </c>
      <c r="AA20" s="134" t="s">
        <v>273</v>
      </c>
      <c r="AC20" s="339"/>
      <c r="AD20" s="339"/>
      <c r="AE20" s="339"/>
      <c r="AF20" s="339"/>
    </row>
    <row r="21" spans="1:32" s="95" customFormat="1" ht="13" x14ac:dyDescent="0.3">
      <c r="D21" s="84" t="s">
        <v>0</v>
      </c>
      <c r="E21" s="85">
        <v>171.3</v>
      </c>
      <c r="F21" s="85">
        <v>167.1</v>
      </c>
      <c r="G21" s="85">
        <v>171</v>
      </c>
      <c r="H21" s="85">
        <v>194.5</v>
      </c>
      <c r="I21" s="85">
        <v>194.5</v>
      </c>
      <c r="J21" s="86">
        <v>184.6</v>
      </c>
      <c r="K21" s="85"/>
      <c r="L21" s="85">
        <v>41.2</v>
      </c>
      <c r="M21" s="85">
        <v>42.2</v>
      </c>
      <c r="N21" s="85">
        <v>43.2</v>
      </c>
      <c r="O21" s="85">
        <v>44.4</v>
      </c>
      <c r="P21" s="85">
        <v>47.3</v>
      </c>
      <c r="Q21" s="85">
        <v>47.5</v>
      </c>
      <c r="R21" s="85">
        <v>48.8</v>
      </c>
      <c r="S21" s="85">
        <v>50.9</v>
      </c>
      <c r="T21" s="85">
        <v>47.3</v>
      </c>
      <c r="U21" s="85">
        <v>47.5</v>
      </c>
      <c r="V21" s="85">
        <v>48.8</v>
      </c>
      <c r="W21" s="85">
        <v>50.9</v>
      </c>
      <c r="X21" s="85">
        <v>48.8</v>
      </c>
      <c r="Y21" s="85">
        <v>45.4</v>
      </c>
      <c r="Z21" s="85">
        <v>44.2</v>
      </c>
      <c r="AA21" s="86">
        <v>46.199999999999996</v>
      </c>
      <c r="AC21" s="339"/>
      <c r="AD21" s="339"/>
      <c r="AE21" s="339"/>
      <c r="AF21" s="339"/>
    </row>
    <row r="22" spans="1:32" s="95" customFormat="1" ht="13" x14ac:dyDescent="0.3">
      <c r="D22" s="84" t="s">
        <v>95</v>
      </c>
      <c r="E22" s="310">
        <v>0</v>
      </c>
      <c r="F22" s="310">
        <v>0.4</v>
      </c>
      <c r="G22" s="85">
        <v>0</v>
      </c>
      <c r="H22" s="85">
        <v>0.1</v>
      </c>
      <c r="I22" s="85">
        <v>0.1</v>
      </c>
      <c r="J22" s="86">
        <v>0.6</v>
      </c>
      <c r="K22" s="85"/>
      <c r="L22" s="310">
        <v>0</v>
      </c>
      <c r="M22" s="310">
        <v>0</v>
      </c>
      <c r="N22" s="310">
        <v>0</v>
      </c>
      <c r="O22" s="376">
        <v>0</v>
      </c>
      <c r="P22" s="376">
        <v>0</v>
      </c>
      <c r="Q22" s="376">
        <v>0</v>
      </c>
      <c r="R22" s="376">
        <v>1.1000000000000001</v>
      </c>
      <c r="S22" s="376">
        <v>-1</v>
      </c>
      <c r="T22" s="376">
        <v>0</v>
      </c>
      <c r="U22" s="376">
        <v>0</v>
      </c>
      <c r="V22" s="376">
        <v>1.1000000000000001</v>
      </c>
      <c r="W22" s="85">
        <v>-1</v>
      </c>
      <c r="X22" s="85">
        <v>0</v>
      </c>
      <c r="Y22" s="85">
        <v>0</v>
      </c>
      <c r="Z22" s="85">
        <v>0</v>
      </c>
      <c r="AA22" s="86">
        <v>0.6</v>
      </c>
      <c r="AC22" s="339"/>
      <c r="AD22" s="339"/>
      <c r="AE22" s="339"/>
      <c r="AF22" s="339"/>
    </row>
    <row r="23" spans="1:32" s="251" customFormat="1" ht="13" x14ac:dyDescent="0.3">
      <c r="A23" s="252"/>
      <c r="D23" s="79" t="s">
        <v>96</v>
      </c>
      <c r="E23" s="377">
        <f>SUM(E21:E22)</f>
        <v>171.3</v>
      </c>
      <c r="F23" s="377">
        <f t="shared" ref="F23:J23" si="6">SUM(F21:F22)</f>
        <v>167.5</v>
      </c>
      <c r="G23" s="341">
        <f t="shared" si="6"/>
        <v>171</v>
      </c>
      <c r="H23" s="341">
        <f t="shared" si="6"/>
        <v>194.6</v>
      </c>
      <c r="I23" s="341">
        <f t="shared" si="6"/>
        <v>194.6</v>
      </c>
      <c r="J23" s="259">
        <f t="shared" si="6"/>
        <v>185.2</v>
      </c>
      <c r="K23" s="257"/>
      <c r="L23" s="377">
        <f t="shared" ref="L23:AA23" si="7">SUM(L21:L22)</f>
        <v>41.2</v>
      </c>
      <c r="M23" s="377">
        <f t="shared" si="7"/>
        <v>42.2</v>
      </c>
      <c r="N23" s="377">
        <f t="shared" si="7"/>
        <v>43.2</v>
      </c>
      <c r="O23" s="377">
        <f t="shared" si="7"/>
        <v>44.4</v>
      </c>
      <c r="P23" s="377">
        <f t="shared" si="7"/>
        <v>47.3</v>
      </c>
      <c r="Q23" s="341">
        <f t="shared" si="7"/>
        <v>47.5</v>
      </c>
      <c r="R23" s="341">
        <f t="shared" si="7"/>
        <v>49.9</v>
      </c>
      <c r="S23" s="341">
        <f t="shared" si="7"/>
        <v>49.9</v>
      </c>
      <c r="T23" s="377">
        <f t="shared" si="7"/>
        <v>47.3</v>
      </c>
      <c r="U23" s="377">
        <f t="shared" si="7"/>
        <v>47.5</v>
      </c>
      <c r="V23" s="341">
        <f t="shared" si="7"/>
        <v>49.9</v>
      </c>
      <c r="W23" s="341">
        <f t="shared" si="7"/>
        <v>49.9</v>
      </c>
      <c r="X23" s="341">
        <f t="shared" si="7"/>
        <v>48.8</v>
      </c>
      <c r="Y23" s="341">
        <f t="shared" si="7"/>
        <v>45.4</v>
      </c>
      <c r="Z23" s="341">
        <f t="shared" si="7"/>
        <v>44.2</v>
      </c>
      <c r="AA23" s="259">
        <f t="shared" si="7"/>
        <v>46.8</v>
      </c>
      <c r="AC23" s="339"/>
      <c r="AD23" s="339"/>
      <c r="AE23" s="339"/>
      <c r="AF23" s="339"/>
    </row>
    <row r="24" spans="1:32" s="95" customFormat="1" ht="13" x14ac:dyDescent="0.3">
      <c r="D24" s="162" t="s">
        <v>149</v>
      </c>
      <c r="E24" s="310">
        <v>-90.800000000000011</v>
      </c>
      <c r="F24" s="310">
        <v>-85.9</v>
      </c>
      <c r="G24" s="85">
        <v>-89.3</v>
      </c>
      <c r="H24" s="85">
        <v>-97.7</v>
      </c>
      <c r="I24" s="85">
        <v>-92.4</v>
      </c>
      <c r="J24" s="86">
        <v>-84.799999999999983</v>
      </c>
      <c r="K24" s="85"/>
      <c r="L24" s="310">
        <v>-21.100000000000005</v>
      </c>
      <c r="M24" s="310">
        <v>-22.1</v>
      </c>
      <c r="N24" s="310">
        <v>-21.3</v>
      </c>
      <c r="O24" s="376">
        <v>-24.8</v>
      </c>
      <c r="P24" s="376">
        <v>-24.399999999999995</v>
      </c>
      <c r="Q24" s="376">
        <v>-22.8</v>
      </c>
      <c r="R24" s="376">
        <v>-24.9</v>
      </c>
      <c r="S24" s="376">
        <v>-25.6</v>
      </c>
      <c r="T24" s="376">
        <v>-23</v>
      </c>
      <c r="U24" s="376">
        <v>-21.4</v>
      </c>
      <c r="V24" s="376">
        <v>-23.6</v>
      </c>
      <c r="W24" s="85">
        <v>-24.400000000000002</v>
      </c>
      <c r="X24" s="85">
        <v>-23.5</v>
      </c>
      <c r="Y24" s="85">
        <v>-20</v>
      </c>
      <c r="Z24" s="85">
        <v>-20.8</v>
      </c>
      <c r="AA24" s="86">
        <v>-20.5</v>
      </c>
      <c r="AC24" s="339"/>
      <c r="AD24" s="339"/>
      <c r="AE24" s="339"/>
      <c r="AF24" s="339"/>
    </row>
    <row r="25" spans="1:32" s="95" customFormat="1" ht="13" x14ac:dyDescent="0.3">
      <c r="D25" s="84" t="s">
        <v>143</v>
      </c>
      <c r="E25" s="85">
        <v>0.5</v>
      </c>
      <c r="F25" s="85">
        <v>0.7</v>
      </c>
      <c r="G25" s="85">
        <v>0.8</v>
      </c>
      <c r="H25" s="85">
        <v>0.2</v>
      </c>
      <c r="I25" s="85">
        <v>0.2</v>
      </c>
      <c r="J25" s="86">
        <v>0.8</v>
      </c>
      <c r="K25" s="85"/>
      <c r="L25" s="85">
        <v>0.1</v>
      </c>
      <c r="M25" s="85">
        <v>0.2</v>
      </c>
      <c r="N25" s="85">
        <v>0.2</v>
      </c>
      <c r="O25" s="85">
        <v>0.30000000000000004</v>
      </c>
      <c r="P25" s="85">
        <v>0.2</v>
      </c>
      <c r="Q25" s="85">
        <v>0.2</v>
      </c>
      <c r="R25" s="85">
        <v>0.2</v>
      </c>
      <c r="S25" s="85">
        <v>-0.4</v>
      </c>
      <c r="T25" s="85">
        <v>0.2</v>
      </c>
      <c r="U25" s="85">
        <v>0.2</v>
      </c>
      <c r="V25" s="85">
        <v>0.2</v>
      </c>
      <c r="W25" s="85">
        <v>-0.4</v>
      </c>
      <c r="X25" s="85">
        <v>0</v>
      </c>
      <c r="Y25" s="85">
        <v>0.1</v>
      </c>
      <c r="Z25" s="85">
        <v>0.2</v>
      </c>
      <c r="AA25" s="86">
        <v>0.5</v>
      </c>
      <c r="AC25" s="339"/>
      <c r="AD25" s="339"/>
      <c r="AE25" s="339"/>
      <c r="AF25" s="339"/>
    </row>
    <row r="26" spans="1:32" s="251" customFormat="1" ht="13" x14ac:dyDescent="0.3">
      <c r="A26" s="252"/>
      <c r="D26" s="77" t="s">
        <v>167</v>
      </c>
      <c r="E26" s="259">
        <f>SUM(E23:E25)</f>
        <v>81</v>
      </c>
      <c r="F26" s="259">
        <f t="shared" ref="F26:J26" si="8">SUM(F23:F25)</f>
        <v>82.3</v>
      </c>
      <c r="G26" s="259">
        <f t="shared" si="8"/>
        <v>82.5</v>
      </c>
      <c r="H26" s="259">
        <f t="shared" si="8"/>
        <v>97.1</v>
      </c>
      <c r="I26" s="259">
        <f t="shared" si="8"/>
        <v>102.39999999999999</v>
      </c>
      <c r="J26" s="260">
        <f t="shared" si="8"/>
        <v>101.2</v>
      </c>
      <c r="K26" s="250"/>
      <c r="L26" s="259">
        <f t="shared" ref="L26:AA26" si="9">SUM(L23:L25)</f>
        <v>20.2</v>
      </c>
      <c r="M26" s="259">
        <f t="shared" si="9"/>
        <v>20.3</v>
      </c>
      <c r="N26" s="259">
        <f t="shared" si="9"/>
        <v>22.1</v>
      </c>
      <c r="O26" s="259">
        <f t="shared" si="9"/>
        <v>19.899999999999999</v>
      </c>
      <c r="P26" s="259">
        <f t="shared" si="9"/>
        <v>23.1</v>
      </c>
      <c r="Q26" s="259">
        <f t="shared" si="9"/>
        <v>24.9</v>
      </c>
      <c r="R26" s="259">
        <f t="shared" si="9"/>
        <v>25.2</v>
      </c>
      <c r="S26" s="259">
        <f t="shared" si="9"/>
        <v>23.9</v>
      </c>
      <c r="T26" s="259">
        <f t="shared" si="9"/>
        <v>24.499999999999996</v>
      </c>
      <c r="U26" s="259">
        <f t="shared" si="9"/>
        <v>26.3</v>
      </c>
      <c r="V26" s="259">
        <f t="shared" si="9"/>
        <v>26.499999999999996</v>
      </c>
      <c r="W26" s="259">
        <f t="shared" si="9"/>
        <v>25.099999999999998</v>
      </c>
      <c r="X26" s="259">
        <f t="shared" si="9"/>
        <v>25.299999999999997</v>
      </c>
      <c r="Y26" s="259">
        <f t="shared" si="9"/>
        <v>25.5</v>
      </c>
      <c r="Z26" s="259">
        <f t="shared" si="9"/>
        <v>23.6</v>
      </c>
      <c r="AA26" s="260">
        <f t="shared" si="9"/>
        <v>26.799999999999997</v>
      </c>
      <c r="AC26" s="339"/>
      <c r="AD26" s="339"/>
      <c r="AE26" s="339"/>
      <c r="AF26" s="339"/>
    </row>
    <row r="27" spans="1:32" s="95" customFormat="1" ht="13" x14ac:dyDescent="0.3">
      <c r="A27" s="33"/>
      <c r="D27" s="84" t="s">
        <v>36</v>
      </c>
      <c r="E27" s="85">
        <v>-24.799999999999997</v>
      </c>
      <c r="F27" s="85">
        <v>-24.9</v>
      </c>
      <c r="G27" s="85">
        <v>-23.1</v>
      </c>
      <c r="H27" s="85">
        <v>-28.1</v>
      </c>
      <c r="I27" s="85">
        <v>-32</v>
      </c>
      <c r="J27" s="86">
        <v>-33.300000000000004</v>
      </c>
      <c r="K27" s="85"/>
      <c r="L27" s="85">
        <v>-5.6999999999999993</v>
      </c>
      <c r="M27" s="85">
        <v>-5.8000000000000007</v>
      </c>
      <c r="N27" s="85">
        <v>-5</v>
      </c>
      <c r="O27" s="85">
        <v>-6.6</v>
      </c>
      <c r="P27" s="85">
        <v>-6.3</v>
      </c>
      <c r="Q27" s="85">
        <v>-6.6</v>
      </c>
      <c r="R27" s="85">
        <v>-7</v>
      </c>
      <c r="S27" s="85">
        <v>-8.1999999999999993</v>
      </c>
      <c r="T27" s="85">
        <v>-7.3</v>
      </c>
      <c r="U27" s="85">
        <v>-7.5</v>
      </c>
      <c r="V27" s="85">
        <v>-8</v>
      </c>
      <c r="W27" s="85">
        <v>-9.1999999999999993</v>
      </c>
      <c r="X27" s="85">
        <v>-8.8000000000000007</v>
      </c>
      <c r="Y27" s="85">
        <v>-7.6</v>
      </c>
      <c r="Z27" s="85">
        <v>-8.6999999999999993</v>
      </c>
      <c r="AA27" s="86">
        <v>-8.1999999999999993</v>
      </c>
      <c r="AC27" s="339"/>
      <c r="AD27" s="339"/>
      <c r="AE27" s="339"/>
      <c r="AF27" s="339"/>
    </row>
    <row r="28" spans="1:32" s="251" customFormat="1" ht="13" x14ac:dyDescent="0.3">
      <c r="A28" s="252"/>
      <c r="D28" s="77" t="s">
        <v>168</v>
      </c>
      <c r="E28" s="259">
        <f>SUM(E26:E27)</f>
        <v>56.2</v>
      </c>
      <c r="F28" s="259">
        <f t="shared" ref="F28:J28" si="10">SUM(F26:F27)</f>
        <v>57.4</v>
      </c>
      <c r="G28" s="259">
        <f t="shared" si="10"/>
        <v>59.4</v>
      </c>
      <c r="H28" s="259">
        <f t="shared" si="10"/>
        <v>69</v>
      </c>
      <c r="I28" s="259">
        <f t="shared" si="10"/>
        <v>70.399999999999991</v>
      </c>
      <c r="J28" s="260">
        <f t="shared" si="10"/>
        <v>67.900000000000006</v>
      </c>
      <c r="K28" s="250"/>
      <c r="L28" s="259">
        <f t="shared" ref="L28:AA28" si="11">SUM(L26:L27)</f>
        <v>14.5</v>
      </c>
      <c r="M28" s="259">
        <f t="shared" si="11"/>
        <v>14.5</v>
      </c>
      <c r="N28" s="259">
        <f t="shared" si="11"/>
        <v>17.100000000000001</v>
      </c>
      <c r="O28" s="259">
        <f t="shared" si="11"/>
        <v>13.299999999999999</v>
      </c>
      <c r="P28" s="259">
        <f t="shared" si="11"/>
        <v>16.8</v>
      </c>
      <c r="Q28" s="259">
        <f t="shared" si="11"/>
        <v>18.299999999999997</v>
      </c>
      <c r="R28" s="259">
        <f t="shared" si="11"/>
        <v>18.2</v>
      </c>
      <c r="S28" s="259">
        <f t="shared" si="11"/>
        <v>15.7</v>
      </c>
      <c r="T28" s="259">
        <f t="shared" si="11"/>
        <v>17.199999999999996</v>
      </c>
      <c r="U28" s="259">
        <f t="shared" si="11"/>
        <v>18.8</v>
      </c>
      <c r="V28" s="259">
        <f t="shared" si="11"/>
        <v>18.499999999999996</v>
      </c>
      <c r="W28" s="259">
        <f t="shared" si="11"/>
        <v>15.899999999999999</v>
      </c>
      <c r="X28" s="259">
        <f t="shared" si="11"/>
        <v>16.499999999999996</v>
      </c>
      <c r="Y28" s="259">
        <f t="shared" si="11"/>
        <v>17.899999999999999</v>
      </c>
      <c r="Z28" s="259">
        <f t="shared" si="11"/>
        <v>14.900000000000002</v>
      </c>
      <c r="AA28" s="260">
        <f t="shared" si="11"/>
        <v>18.599999999999998</v>
      </c>
      <c r="AC28" s="339"/>
      <c r="AD28" s="339"/>
      <c r="AE28" s="339"/>
      <c r="AF28" s="339"/>
    </row>
    <row r="29" spans="1:32" s="45" customFormat="1" x14ac:dyDescent="0.25">
      <c r="D29" s="94"/>
      <c r="E29" s="49"/>
      <c r="F29" s="49"/>
      <c r="G29" s="49"/>
      <c r="H29" s="49"/>
      <c r="I29" s="49"/>
      <c r="J29" s="49"/>
      <c r="K29" s="49"/>
      <c r="L29" s="49"/>
      <c r="M29" s="49"/>
      <c r="N29" s="49"/>
      <c r="O29" s="49"/>
      <c r="P29" s="49"/>
      <c r="Q29" s="49"/>
      <c r="R29" s="49"/>
      <c r="S29" s="49"/>
      <c r="T29" s="49"/>
      <c r="U29" s="49"/>
      <c r="V29" s="49"/>
      <c r="W29" s="49"/>
      <c r="X29" s="49"/>
      <c r="Y29" s="49"/>
      <c r="Z29" s="49"/>
      <c r="AA29" s="49"/>
      <c r="AC29" s="339"/>
      <c r="AD29" s="339"/>
      <c r="AE29" s="339"/>
      <c r="AF29" s="339"/>
    </row>
    <row r="30" spans="1:32" s="45" customFormat="1" x14ac:dyDescent="0.25">
      <c r="D30" s="94"/>
      <c r="E30" s="49"/>
      <c r="F30" s="49"/>
      <c r="G30" s="49"/>
      <c r="H30" s="49"/>
      <c r="I30" s="49"/>
      <c r="J30" s="49"/>
      <c r="K30" s="49"/>
      <c r="L30" s="49"/>
      <c r="M30" s="49"/>
      <c r="N30" s="49"/>
      <c r="O30" s="49"/>
      <c r="P30" s="49"/>
      <c r="Q30" s="49"/>
      <c r="R30" s="49"/>
      <c r="S30" s="49"/>
      <c r="T30" s="49"/>
      <c r="U30" s="49"/>
      <c r="V30" s="49"/>
      <c r="W30" s="49"/>
      <c r="X30" s="49"/>
      <c r="Y30" s="49"/>
      <c r="Z30" s="49"/>
      <c r="AA30" s="49"/>
      <c r="AC30" s="339"/>
      <c r="AD30" s="339"/>
      <c r="AE30" s="339"/>
      <c r="AF30" s="339"/>
    </row>
    <row r="31" spans="1:32" ht="39.5" thickBot="1" x14ac:dyDescent="0.35">
      <c r="D31" s="166" t="s">
        <v>358</v>
      </c>
      <c r="E31" s="132">
        <v>2016</v>
      </c>
      <c r="F31" s="132">
        <v>2017</v>
      </c>
      <c r="G31" s="132">
        <v>2018</v>
      </c>
      <c r="H31" s="133" t="s">
        <v>195</v>
      </c>
      <c r="I31" s="132">
        <v>2019</v>
      </c>
      <c r="J31" s="206">
        <v>2020</v>
      </c>
      <c r="K31" s="132"/>
      <c r="L31" s="132" t="s">
        <v>185</v>
      </c>
      <c r="M31" s="132" t="s">
        <v>186</v>
      </c>
      <c r="N31" s="132" t="s">
        <v>187</v>
      </c>
      <c r="O31" s="132" t="s">
        <v>188</v>
      </c>
      <c r="P31" s="133" t="s">
        <v>196</v>
      </c>
      <c r="Q31" s="133" t="s">
        <v>197</v>
      </c>
      <c r="R31" s="133" t="s">
        <v>198</v>
      </c>
      <c r="S31" s="133" t="s">
        <v>199</v>
      </c>
      <c r="T31" s="132" t="s">
        <v>189</v>
      </c>
      <c r="U31" s="132" t="s">
        <v>190</v>
      </c>
      <c r="V31" s="132" t="s">
        <v>191</v>
      </c>
      <c r="W31" s="132" t="s">
        <v>192</v>
      </c>
      <c r="X31" s="132" t="s">
        <v>193</v>
      </c>
      <c r="Y31" s="132" t="s">
        <v>194</v>
      </c>
      <c r="Z31" s="132" t="s">
        <v>257</v>
      </c>
      <c r="AA31" s="134" t="s">
        <v>273</v>
      </c>
      <c r="AC31" s="339"/>
      <c r="AD31" s="339"/>
      <c r="AE31" s="339"/>
      <c r="AF31" s="339"/>
    </row>
    <row r="32" spans="1:32" x14ac:dyDescent="0.25">
      <c r="D32" s="78" t="s">
        <v>0</v>
      </c>
      <c r="E32" s="256">
        <v>353.6</v>
      </c>
      <c r="F32" s="256">
        <v>340</v>
      </c>
      <c r="G32" s="256">
        <v>312.89999999999998</v>
      </c>
      <c r="H32" s="256">
        <v>305</v>
      </c>
      <c r="I32" s="256">
        <v>305</v>
      </c>
      <c r="J32" s="373">
        <v>289.3</v>
      </c>
      <c r="K32" s="256"/>
      <c r="L32" s="256">
        <v>80.2</v>
      </c>
      <c r="M32" s="256">
        <v>76.400000000000006</v>
      </c>
      <c r="N32" s="256">
        <v>77.199999999999989</v>
      </c>
      <c r="O32" s="256">
        <v>79.100000000000009</v>
      </c>
      <c r="P32" s="256">
        <v>84.5</v>
      </c>
      <c r="Q32" s="256">
        <v>76.5</v>
      </c>
      <c r="R32" s="256">
        <v>70.599999999999994</v>
      </c>
      <c r="S32" s="256">
        <v>73.400000000000006</v>
      </c>
      <c r="T32" s="256">
        <v>84.5</v>
      </c>
      <c r="U32" s="256">
        <v>76.5</v>
      </c>
      <c r="V32" s="256">
        <v>70.599999999999994</v>
      </c>
      <c r="W32" s="256">
        <v>73.400000000000006</v>
      </c>
      <c r="X32" s="256">
        <v>74.900000000000006</v>
      </c>
      <c r="Y32" s="256">
        <v>73</v>
      </c>
      <c r="Z32" s="256">
        <v>70.3</v>
      </c>
      <c r="AA32" s="373">
        <v>71.099999999999994</v>
      </c>
      <c r="AC32" s="339"/>
      <c r="AD32" s="339"/>
      <c r="AE32" s="339"/>
      <c r="AF32" s="339"/>
    </row>
    <row r="33" spans="1:32" x14ac:dyDescent="0.25">
      <c r="D33" s="78" t="s">
        <v>95</v>
      </c>
      <c r="E33" s="316">
        <v>4.9000000000000004</v>
      </c>
      <c r="F33" s="316">
        <v>10.4</v>
      </c>
      <c r="G33" s="256">
        <v>21.5</v>
      </c>
      <c r="H33" s="256">
        <v>19.3</v>
      </c>
      <c r="I33" s="256">
        <v>19.3</v>
      </c>
      <c r="J33" s="373">
        <v>14.7</v>
      </c>
      <c r="K33" s="256"/>
      <c r="L33" s="316">
        <v>2.7</v>
      </c>
      <c r="M33" s="316">
        <v>12.7</v>
      </c>
      <c r="N33" s="316">
        <v>2.7</v>
      </c>
      <c r="O33" s="374">
        <v>3.4</v>
      </c>
      <c r="P33" s="256">
        <v>2.9</v>
      </c>
      <c r="Q33" s="256">
        <v>2.7</v>
      </c>
      <c r="R33" s="256">
        <v>3.9</v>
      </c>
      <c r="S33" s="256">
        <v>9.8000000000000007</v>
      </c>
      <c r="T33" s="256">
        <v>2.9</v>
      </c>
      <c r="U33" s="256">
        <v>2.7</v>
      </c>
      <c r="V33" s="256">
        <v>3.9</v>
      </c>
      <c r="W33" s="256">
        <v>9.8000000000000007</v>
      </c>
      <c r="X33" s="256">
        <v>3.4</v>
      </c>
      <c r="Y33" s="256">
        <v>2.7</v>
      </c>
      <c r="Z33" s="256">
        <v>3.5</v>
      </c>
      <c r="AA33" s="373">
        <v>5.0999999999999996</v>
      </c>
      <c r="AC33" s="339"/>
      <c r="AD33" s="339"/>
      <c r="AE33" s="339"/>
      <c r="AF33" s="339"/>
    </row>
    <row r="34" spans="1:32" s="251" customFormat="1" ht="13" x14ac:dyDescent="0.3">
      <c r="A34" s="252"/>
      <c r="D34" s="79" t="s">
        <v>96</v>
      </c>
      <c r="E34" s="371">
        <f>SUM(E32:E33)</f>
        <v>358.5</v>
      </c>
      <c r="F34" s="371">
        <f t="shared" ref="F34:J34" si="12">SUM(F32:F33)</f>
        <v>350.4</v>
      </c>
      <c r="G34" s="257">
        <f t="shared" si="12"/>
        <v>334.4</v>
      </c>
      <c r="H34" s="257">
        <f t="shared" si="12"/>
        <v>324.3</v>
      </c>
      <c r="I34" s="257">
        <f t="shared" si="12"/>
        <v>324.3</v>
      </c>
      <c r="J34" s="250">
        <f t="shared" si="12"/>
        <v>304</v>
      </c>
      <c r="K34" s="257"/>
      <c r="L34" s="371">
        <f t="shared" ref="L34:AA34" si="13">SUM(L32:L33)</f>
        <v>82.9</v>
      </c>
      <c r="M34" s="371">
        <f t="shared" si="13"/>
        <v>89.100000000000009</v>
      </c>
      <c r="N34" s="371">
        <f t="shared" si="13"/>
        <v>79.899999999999991</v>
      </c>
      <c r="O34" s="371">
        <f t="shared" si="13"/>
        <v>82.500000000000014</v>
      </c>
      <c r="P34" s="371">
        <f t="shared" si="13"/>
        <v>87.4</v>
      </c>
      <c r="Q34" s="257">
        <f t="shared" si="13"/>
        <v>79.2</v>
      </c>
      <c r="R34" s="257">
        <f t="shared" si="13"/>
        <v>74.5</v>
      </c>
      <c r="S34" s="257">
        <f t="shared" si="13"/>
        <v>83.2</v>
      </c>
      <c r="T34" s="371">
        <f t="shared" si="13"/>
        <v>87.4</v>
      </c>
      <c r="U34" s="371">
        <f t="shared" si="13"/>
        <v>79.2</v>
      </c>
      <c r="V34" s="257">
        <f t="shared" si="13"/>
        <v>74.5</v>
      </c>
      <c r="W34" s="257">
        <f t="shared" si="13"/>
        <v>83.2</v>
      </c>
      <c r="X34" s="257">
        <f t="shared" si="13"/>
        <v>78.300000000000011</v>
      </c>
      <c r="Y34" s="257">
        <f t="shared" si="13"/>
        <v>75.7</v>
      </c>
      <c r="Z34" s="257">
        <f t="shared" si="13"/>
        <v>73.8</v>
      </c>
      <c r="AA34" s="250">
        <f t="shared" si="13"/>
        <v>76.199999999999989</v>
      </c>
      <c r="AC34" s="339"/>
      <c r="AD34" s="339"/>
      <c r="AE34" s="339"/>
      <c r="AF34" s="339"/>
    </row>
    <row r="35" spans="1:32" x14ac:dyDescent="0.25">
      <c r="D35" s="161" t="s">
        <v>149</v>
      </c>
      <c r="E35" s="316">
        <v>-123.09999999999997</v>
      </c>
      <c r="F35" s="316">
        <v>-127.69999999999996</v>
      </c>
      <c r="G35" s="256">
        <v>-113</v>
      </c>
      <c r="H35" s="256">
        <v>-117.1</v>
      </c>
      <c r="I35" s="256">
        <v>-97.3</v>
      </c>
      <c r="J35" s="373">
        <v>-97.6</v>
      </c>
      <c r="K35" s="256"/>
      <c r="L35" s="316">
        <v>-28.500000000000007</v>
      </c>
      <c r="M35" s="316">
        <v>-30.20000000000001</v>
      </c>
      <c r="N35" s="316">
        <v>-26.999999999999993</v>
      </c>
      <c r="O35" s="374">
        <v>-27.3</v>
      </c>
      <c r="P35" s="374">
        <v>-29.599999999999998</v>
      </c>
      <c r="Q35" s="374">
        <v>-28.299999999999997</v>
      </c>
      <c r="R35" s="374">
        <v>-31.1</v>
      </c>
      <c r="S35" s="256">
        <v>-28.1</v>
      </c>
      <c r="T35" s="256">
        <v>-24.8</v>
      </c>
      <c r="U35" s="256">
        <v>-23.3</v>
      </c>
      <c r="V35" s="256">
        <v>-26.2</v>
      </c>
      <c r="W35" s="256">
        <v>-23</v>
      </c>
      <c r="X35" s="256">
        <v>-25.1</v>
      </c>
      <c r="Y35" s="256">
        <v>-22.7</v>
      </c>
      <c r="Z35" s="256">
        <v>-24.4</v>
      </c>
      <c r="AA35" s="373">
        <v>-25.4</v>
      </c>
      <c r="AC35" s="339"/>
      <c r="AD35" s="339"/>
      <c r="AE35" s="339"/>
      <c r="AF35" s="339"/>
    </row>
    <row r="36" spans="1:32" x14ac:dyDescent="0.25">
      <c r="D36" s="78" t="s">
        <v>143</v>
      </c>
      <c r="E36" s="256">
        <v>63.7</v>
      </c>
      <c r="F36" s="256">
        <v>57.1</v>
      </c>
      <c r="G36" s="256">
        <v>34.6</v>
      </c>
      <c r="H36" s="256">
        <v>84</v>
      </c>
      <c r="I36" s="256">
        <v>82.1</v>
      </c>
      <c r="J36" s="373">
        <v>70.2</v>
      </c>
      <c r="K36" s="256"/>
      <c r="L36" s="256">
        <v>9.6</v>
      </c>
      <c r="M36" s="256">
        <v>7.6</v>
      </c>
      <c r="N36" s="256">
        <v>6.7</v>
      </c>
      <c r="O36" s="256">
        <v>10.7</v>
      </c>
      <c r="P36" s="256">
        <v>19.8</v>
      </c>
      <c r="Q36" s="256">
        <v>16</v>
      </c>
      <c r="R36" s="256">
        <v>22.9</v>
      </c>
      <c r="S36" s="256">
        <v>25.3</v>
      </c>
      <c r="T36" s="256">
        <v>19.3</v>
      </c>
      <c r="U36" s="256">
        <v>15.5</v>
      </c>
      <c r="V36" s="256">
        <v>22.5</v>
      </c>
      <c r="W36" s="256">
        <v>24.8</v>
      </c>
      <c r="X36" s="256">
        <v>24.8</v>
      </c>
      <c r="Y36" s="256">
        <v>24.1</v>
      </c>
      <c r="Z36" s="256">
        <v>20.6</v>
      </c>
      <c r="AA36" s="373">
        <v>0.7</v>
      </c>
      <c r="AC36" s="339"/>
      <c r="AD36" s="339"/>
      <c r="AE36" s="339"/>
      <c r="AF36" s="339"/>
    </row>
    <row r="37" spans="1:32" s="251" customFormat="1" ht="13" x14ac:dyDescent="0.3">
      <c r="A37" s="252"/>
      <c r="D37" s="77" t="s">
        <v>167</v>
      </c>
      <c r="E37" s="250">
        <f>SUM(E34:E36)</f>
        <v>299.10000000000002</v>
      </c>
      <c r="F37" s="250">
        <f>SUM(F34:F36)</f>
        <v>279.8</v>
      </c>
      <c r="G37" s="250">
        <f t="shared" ref="G37:J37" si="14">SUM(G34:G36)</f>
        <v>255.99999999999997</v>
      </c>
      <c r="H37" s="250">
        <f t="shared" si="14"/>
        <v>291.20000000000005</v>
      </c>
      <c r="I37" s="250">
        <f t="shared" si="14"/>
        <v>309.10000000000002</v>
      </c>
      <c r="J37" s="254">
        <f t="shared" si="14"/>
        <v>276.60000000000002</v>
      </c>
      <c r="K37" s="250"/>
      <c r="L37" s="250">
        <f t="shared" ref="L37:AA37" si="15">SUM(L34:L36)</f>
        <v>64</v>
      </c>
      <c r="M37" s="250">
        <f t="shared" si="15"/>
        <v>66.5</v>
      </c>
      <c r="N37" s="250">
        <f t="shared" si="15"/>
        <v>59.6</v>
      </c>
      <c r="O37" s="250">
        <f t="shared" si="15"/>
        <v>65.90000000000002</v>
      </c>
      <c r="P37" s="250">
        <f t="shared" si="15"/>
        <v>77.600000000000009</v>
      </c>
      <c r="Q37" s="250">
        <f t="shared" si="15"/>
        <v>66.900000000000006</v>
      </c>
      <c r="R37" s="250">
        <f t="shared" si="15"/>
        <v>66.3</v>
      </c>
      <c r="S37" s="250">
        <f t="shared" si="15"/>
        <v>80.400000000000006</v>
      </c>
      <c r="T37" s="250">
        <f t="shared" si="15"/>
        <v>81.900000000000006</v>
      </c>
      <c r="U37" s="250">
        <f t="shared" si="15"/>
        <v>71.400000000000006</v>
      </c>
      <c r="V37" s="250">
        <f t="shared" si="15"/>
        <v>70.8</v>
      </c>
      <c r="W37" s="250">
        <f t="shared" si="15"/>
        <v>85</v>
      </c>
      <c r="X37" s="250">
        <f t="shared" si="15"/>
        <v>78.000000000000014</v>
      </c>
      <c r="Y37" s="250">
        <f t="shared" si="15"/>
        <v>77.099999999999994</v>
      </c>
      <c r="Z37" s="250">
        <f t="shared" si="15"/>
        <v>70</v>
      </c>
      <c r="AA37" s="254">
        <f t="shared" si="15"/>
        <v>51.499999999999993</v>
      </c>
      <c r="AC37" s="339"/>
      <c r="AD37" s="339"/>
      <c r="AE37" s="339"/>
      <c r="AF37" s="339"/>
    </row>
    <row r="38" spans="1:32" x14ac:dyDescent="0.25">
      <c r="D38" s="78" t="s">
        <v>36</v>
      </c>
      <c r="E38" s="256">
        <v>-56.400000000000034</v>
      </c>
      <c r="F38" s="256">
        <v>-54.5</v>
      </c>
      <c r="G38" s="256">
        <v>-52</v>
      </c>
      <c r="H38" s="256">
        <v>-51.7</v>
      </c>
      <c r="I38" s="256">
        <v>-63.3</v>
      </c>
      <c r="J38" s="373">
        <v>-63.5</v>
      </c>
      <c r="K38" s="256"/>
      <c r="L38" s="256">
        <v>-12.899999999999999</v>
      </c>
      <c r="M38" s="256">
        <v>-12.899999999999999</v>
      </c>
      <c r="N38" s="256">
        <v>-12.700000000000003</v>
      </c>
      <c r="O38" s="256">
        <v>-13.5</v>
      </c>
      <c r="P38" s="256">
        <v>-13</v>
      </c>
      <c r="Q38" s="256">
        <v>-13.000000000000007</v>
      </c>
      <c r="R38" s="256">
        <v>-12.799999999999997</v>
      </c>
      <c r="S38" s="256">
        <v>-12.9</v>
      </c>
      <c r="T38" s="256">
        <v>-15.9</v>
      </c>
      <c r="U38" s="256">
        <v>-15.9</v>
      </c>
      <c r="V38" s="256">
        <v>-15.7</v>
      </c>
      <c r="W38" s="256">
        <v>-15.8</v>
      </c>
      <c r="X38" s="256">
        <v>-15.8</v>
      </c>
      <c r="Y38" s="256">
        <v>-15.3</v>
      </c>
      <c r="Z38" s="256">
        <v>-16.400000000000002</v>
      </c>
      <c r="AA38" s="373">
        <v>-16</v>
      </c>
      <c r="AC38" s="339"/>
      <c r="AD38" s="339"/>
      <c r="AE38" s="339"/>
      <c r="AF38" s="339"/>
    </row>
    <row r="39" spans="1:32" s="251" customFormat="1" ht="13" x14ac:dyDescent="0.3">
      <c r="A39" s="252"/>
      <c r="D39" s="77" t="s">
        <v>168</v>
      </c>
      <c r="E39" s="250">
        <f>SUM(E37:E38)</f>
        <v>242.7</v>
      </c>
      <c r="F39" s="250">
        <f t="shared" ref="F39:J39" si="16">SUM(F37:F38)</f>
        <v>225.3</v>
      </c>
      <c r="G39" s="250">
        <f t="shared" si="16"/>
        <v>203.99999999999997</v>
      </c>
      <c r="H39" s="250">
        <f t="shared" si="16"/>
        <v>239.50000000000006</v>
      </c>
      <c r="I39" s="250">
        <f t="shared" si="16"/>
        <v>245.8</v>
      </c>
      <c r="J39" s="254">
        <f t="shared" si="16"/>
        <v>213.10000000000002</v>
      </c>
      <c r="K39" s="250"/>
      <c r="L39" s="250">
        <f t="shared" ref="L39:AA39" si="17">SUM(L37:L38)</f>
        <v>51.1</v>
      </c>
      <c r="M39" s="250">
        <f t="shared" si="17"/>
        <v>53.6</v>
      </c>
      <c r="N39" s="250">
        <f t="shared" si="17"/>
        <v>46.9</v>
      </c>
      <c r="O39" s="250">
        <f t="shared" si="17"/>
        <v>52.40000000000002</v>
      </c>
      <c r="P39" s="250">
        <f t="shared" si="17"/>
        <v>64.600000000000009</v>
      </c>
      <c r="Q39" s="250">
        <f t="shared" si="17"/>
        <v>53.9</v>
      </c>
      <c r="R39" s="250">
        <f t="shared" si="17"/>
        <v>53.5</v>
      </c>
      <c r="S39" s="250">
        <f t="shared" si="17"/>
        <v>67.5</v>
      </c>
      <c r="T39" s="250">
        <f t="shared" si="17"/>
        <v>66</v>
      </c>
      <c r="U39" s="250">
        <f t="shared" si="17"/>
        <v>55.500000000000007</v>
      </c>
      <c r="V39" s="250">
        <f t="shared" si="17"/>
        <v>55.099999999999994</v>
      </c>
      <c r="W39" s="250">
        <f t="shared" si="17"/>
        <v>69.2</v>
      </c>
      <c r="X39" s="250">
        <f t="shared" si="17"/>
        <v>62.200000000000017</v>
      </c>
      <c r="Y39" s="250">
        <f t="shared" si="17"/>
        <v>61.8</v>
      </c>
      <c r="Z39" s="250">
        <f t="shared" si="17"/>
        <v>53.599999999999994</v>
      </c>
      <c r="AA39" s="254">
        <f t="shared" si="17"/>
        <v>35.499999999999993</v>
      </c>
      <c r="AC39" s="339"/>
      <c r="AD39" s="339"/>
      <c r="AE39" s="339"/>
      <c r="AF39" s="339"/>
    </row>
    <row r="40" spans="1:32" x14ac:dyDescent="0.25">
      <c r="E40" s="314"/>
      <c r="F40" s="314"/>
      <c r="G40" s="49"/>
      <c r="H40" s="49"/>
      <c r="I40" s="49"/>
      <c r="J40" s="373"/>
      <c r="K40" s="49"/>
      <c r="L40" s="49"/>
      <c r="M40" s="49"/>
      <c r="N40" s="49"/>
      <c r="O40" s="49"/>
      <c r="P40" s="49"/>
      <c r="Q40" s="49"/>
      <c r="R40" s="49"/>
      <c r="S40" s="49"/>
      <c r="T40" s="49"/>
      <c r="U40" s="49"/>
      <c r="V40" s="49"/>
      <c r="W40" s="49"/>
      <c r="X40" s="49"/>
      <c r="Y40" s="49"/>
      <c r="Z40" s="49"/>
      <c r="AA40" s="373"/>
      <c r="AC40" s="339"/>
      <c r="AD40" s="339"/>
      <c r="AE40" s="339"/>
      <c r="AF40" s="339"/>
    </row>
    <row r="41" spans="1:32" x14ac:dyDescent="0.25">
      <c r="D41" s="163" t="s">
        <v>164</v>
      </c>
      <c r="E41" s="256">
        <v>4.1651220000000002</v>
      </c>
      <c r="F41" s="256">
        <v>4.1641890000000004</v>
      </c>
      <c r="G41" s="256">
        <v>4.1667269999999998</v>
      </c>
      <c r="H41" s="256">
        <v>4.2313150000000004</v>
      </c>
      <c r="I41" s="256">
        <v>4.2313150000000004</v>
      </c>
      <c r="J41" s="373">
        <v>4.2503260000000003</v>
      </c>
      <c r="K41" s="256"/>
      <c r="L41" s="256">
        <v>4.2</v>
      </c>
      <c r="M41" s="256">
        <v>4.2</v>
      </c>
      <c r="N41" s="256">
        <v>4.1667269999999998</v>
      </c>
      <c r="O41" s="256">
        <v>4.1667269999999998</v>
      </c>
      <c r="P41" s="256">
        <v>4.16615</v>
      </c>
      <c r="Q41" s="256">
        <v>4.16615</v>
      </c>
      <c r="R41" s="256">
        <v>4.16615</v>
      </c>
      <c r="S41" s="256">
        <v>4.2313150000000004</v>
      </c>
      <c r="T41" s="256">
        <v>4.16615</v>
      </c>
      <c r="U41" s="256">
        <v>4.16615</v>
      </c>
      <c r="V41" s="256">
        <v>4.16615</v>
      </c>
      <c r="W41" s="256">
        <v>4.2313150000000004</v>
      </c>
      <c r="X41" s="256">
        <v>4.2414360000000002</v>
      </c>
      <c r="Y41" s="256">
        <v>4.2398809999999996</v>
      </c>
      <c r="Z41" s="256">
        <v>4.2303259999999998</v>
      </c>
      <c r="AA41" s="373">
        <v>4.2503260000000003</v>
      </c>
      <c r="AC41" s="339"/>
      <c r="AD41" s="339"/>
      <c r="AE41" s="339"/>
      <c r="AF41" s="339"/>
    </row>
    <row r="42" spans="1:32" x14ac:dyDescent="0.25">
      <c r="D42" s="163" t="s">
        <v>169</v>
      </c>
      <c r="E42" s="256">
        <v>5.5683749999999996</v>
      </c>
      <c r="F42" s="256">
        <v>5.8522939999999997</v>
      </c>
      <c r="G42" s="256">
        <v>6.669079</v>
      </c>
      <c r="H42" s="256">
        <v>7.6415990000000003</v>
      </c>
      <c r="I42" s="256">
        <v>7.6415990000000003</v>
      </c>
      <c r="J42" s="373">
        <v>7.9957890000000003</v>
      </c>
      <c r="K42" s="256"/>
      <c r="L42" s="256">
        <v>5.9</v>
      </c>
      <c r="M42" s="256">
        <v>5.9</v>
      </c>
      <c r="N42" s="256">
        <v>6.6303239999999999</v>
      </c>
      <c r="O42" s="256">
        <v>6.669079</v>
      </c>
      <c r="P42" s="256">
        <v>7.405843</v>
      </c>
      <c r="Q42" s="256">
        <v>7.4413749999999999</v>
      </c>
      <c r="R42" s="256">
        <v>7.6343769999999997</v>
      </c>
      <c r="S42" s="256">
        <v>7.6415990000000003</v>
      </c>
      <c r="T42" s="256">
        <v>7.405843</v>
      </c>
      <c r="U42" s="256">
        <v>7.4413749999999999</v>
      </c>
      <c r="V42" s="256">
        <v>7.6343769999999997</v>
      </c>
      <c r="W42" s="256">
        <v>7.6415990000000003</v>
      </c>
      <c r="X42" s="256">
        <v>7.8928890000000003</v>
      </c>
      <c r="Y42" s="256">
        <v>7.8928890000000003</v>
      </c>
      <c r="Z42" s="256">
        <v>7.8953889999999998</v>
      </c>
      <c r="AA42" s="373">
        <v>7.9957890000000003</v>
      </c>
      <c r="AC42" s="339"/>
      <c r="AD42" s="339"/>
      <c r="AE42" s="339"/>
      <c r="AF42" s="339"/>
    </row>
    <row r="43" spans="1:32" x14ac:dyDescent="0.25">
      <c r="D43" s="163" t="s">
        <v>165</v>
      </c>
      <c r="E43" s="256">
        <v>2.269825</v>
      </c>
      <c r="F43" s="256">
        <v>3.2598250000000002</v>
      </c>
      <c r="G43" s="256">
        <v>3.2598250000000002</v>
      </c>
      <c r="H43" s="256">
        <v>3.2598250000000002</v>
      </c>
      <c r="I43" s="256">
        <v>3.2598250000000002</v>
      </c>
      <c r="J43" s="373">
        <v>3.2598250000000002</v>
      </c>
      <c r="K43" s="256"/>
      <c r="L43" s="256">
        <v>3.3</v>
      </c>
      <c r="M43" s="256">
        <v>3.3</v>
      </c>
      <c r="N43" s="256">
        <v>3.2598250000000002</v>
      </c>
      <c r="O43" s="256">
        <v>3.2598250000000002</v>
      </c>
      <c r="P43" s="256">
        <v>3.2598250000000002</v>
      </c>
      <c r="Q43" s="256">
        <v>3.2598250000000002</v>
      </c>
      <c r="R43" s="256">
        <v>3.2598250000000002</v>
      </c>
      <c r="S43" s="256">
        <v>3.2598250000000002</v>
      </c>
      <c r="T43" s="256">
        <v>3.2598250000000002</v>
      </c>
      <c r="U43" s="256">
        <v>3.2598250000000002</v>
      </c>
      <c r="V43" s="256">
        <v>3.2598250000000002</v>
      </c>
      <c r="W43" s="256">
        <v>3.2598250000000002</v>
      </c>
      <c r="X43" s="256">
        <v>3.2598250000000002</v>
      </c>
      <c r="Y43" s="256">
        <v>3.2598250000000002</v>
      </c>
      <c r="Z43" s="256">
        <v>3.2598250000000002</v>
      </c>
      <c r="AA43" s="373">
        <v>3.2598250000000002</v>
      </c>
      <c r="AC43" s="339"/>
      <c r="AD43" s="339"/>
      <c r="AE43" s="339"/>
      <c r="AF43" s="339"/>
    </row>
    <row r="44" spans="1:32" s="103" customFormat="1" x14ac:dyDescent="0.25">
      <c r="D44" s="165" t="s">
        <v>166</v>
      </c>
      <c r="E44" s="372">
        <v>0.91</v>
      </c>
      <c r="F44" s="372">
        <v>0.91</v>
      </c>
      <c r="G44" s="372">
        <v>0.86</v>
      </c>
      <c r="H44" s="372">
        <v>0.81</v>
      </c>
      <c r="I44" s="372">
        <v>0.81</v>
      </c>
      <c r="J44" s="375">
        <v>0.87</v>
      </c>
      <c r="K44" s="372"/>
      <c r="L44" s="372">
        <v>0.89</v>
      </c>
      <c r="M44" s="372">
        <v>0.86</v>
      </c>
      <c r="N44" s="372">
        <v>0.85</v>
      </c>
      <c r="O44" s="372">
        <v>0.85</v>
      </c>
      <c r="P44" s="372">
        <v>0.92</v>
      </c>
      <c r="Q44" s="372">
        <v>0.8</v>
      </c>
      <c r="R44" s="372">
        <v>0.71</v>
      </c>
      <c r="S44" s="372">
        <v>0.82</v>
      </c>
      <c r="T44" s="372">
        <v>0.92</v>
      </c>
      <c r="U44" s="372">
        <v>0.8</v>
      </c>
      <c r="V44" s="372">
        <v>0.71</v>
      </c>
      <c r="W44" s="372">
        <v>0.82</v>
      </c>
      <c r="X44" s="372">
        <v>0.87</v>
      </c>
      <c r="Y44" s="372">
        <v>0.87</v>
      </c>
      <c r="Z44" s="372">
        <v>0.87</v>
      </c>
      <c r="AA44" s="375">
        <v>0.87</v>
      </c>
      <c r="AC44" s="339"/>
      <c r="AD44" s="339"/>
      <c r="AE44" s="339"/>
      <c r="AF44" s="339"/>
    </row>
    <row r="45" spans="1:32" x14ac:dyDescent="0.25">
      <c r="D45" s="68"/>
      <c r="E45" s="314"/>
      <c r="F45" s="314"/>
      <c r="G45" s="210"/>
      <c r="H45" s="210"/>
      <c r="I45" s="210"/>
      <c r="J45" s="373"/>
      <c r="K45" s="210"/>
      <c r="L45" s="210"/>
      <c r="M45" s="210"/>
      <c r="N45" s="210"/>
      <c r="O45" s="210"/>
      <c r="P45" s="210"/>
      <c r="Q45" s="210"/>
      <c r="R45" s="210"/>
      <c r="S45" s="210"/>
      <c r="T45" s="210"/>
      <c r="U45" s="210"/>
      <c r="V45" s="210"/>
      <c r="W45" s="210"/>
      <c r="X45" s="210"/>
      <c r="Y45" s="210"/>
      <c r="Z45" s="210"/>
      <c r="AA45" s="210"/>
      <c r="AC45" s="339"/>
      <c r="AD45" s="339"/>
      <c r="AE45" s="339"/>
      <c r="AF45" s="339"/>
    </row>
    <row r="46" spans="1:32" ht="39.5" thickBot="1" x14ac:dyDescent="0.35">
      <c r="D46" s="167" t="s">
        <v>359</v>
      </c>
      <c r="E46" s="132">
        <v>2016</v>
      </c>
      <c r="F46" s="132">
        <v>2017</v>
      </c>
      <c r="G46" s="132">
        <v>2018</v>
      </c>
      <c r="H46" s="133" t="s">
        <v>195</v>
      </c>
      <c r="I46" s="132">
        <v>2019</v>
      </c>
      <c r="J46" s="206">
        <v>2020</v>
      </c>
      <c r="K46" s="132"/>
      <c r="L46" s="132" t="s">
        <v>185</v>
      </c>
      <c r="M46" s="132" t="s">
        <v>186</v>
      </c>
      <c r="N46" s="132" t="s">
        <v>187</v>
      </c>
      <c r="O46" s="132" t="s">
        <v>188</v>
      </c>
      <c r="P46" s="133" t="s">
        <v>196</v>
      </c>
      <c r="Q46" s="133" t="s">
        <v>197</v>
      </c>
      <c r="R46" s="133" t="s">
        <v>198</v>
      </c>
      <c r="S46" s="133" t="s">
        <v>199</v>
      </c>
      <c r="T46" s="132" t="s">
        <v>189</v>
      </c>
      <c r="U46" s="132" t="s">
        <v>190</v>
      </c>
      <c r="V46" s="132" t="s">
        <v>191</v>
      </c>
      <c r="W46" s="132" t="s">
        <v>192</v>
      </c>
      <c r="X46" s="132" t="s">
        <v>193</v>
      </c>
      <c r="Y46" s="132" t="s">
        <v>194</v>
      </c>
      <c r="Z46" s="132" t="s">
        <v>257</v>
      </c>
      <c r="AA46" s="134" t="s">
        <v>273</v>
      </c>
      <c r="AC46" s="339"/>
      <c r="AD46" s="339"/>
      <c r="AE46" s="339"/>
      <c r="AF46" s="339"/>
    </row>
    <row r="47" spans="1:32" ht="13" x14ac:dyDescent="0.3">
      <c r="D47" s="92" t="s">
        <v>0</v>
      </c>
      <c r="E47" s="85">
        <v>278.89999999999998</v>
      </c>
      <c r="F47" s="85">
        <v>264.2</v>
      </c>
      <c r="G47" s="85">
        <v>242.2</v>
      </c>
      <c r="H47" s="85">
        <v>234</v>
      </c>
      <c r="I47" s="85">
        <v>234</v>
      </c>
      <c r="J47" s="86">
        <v>224.3</v>
      </c>
      <c r="K47" s="85"/>
      <c r="L47" s="85">
        <v>62.1</v>
      </c>
      <c r="M47" s="85">
        <v>59</v>
      </c>
      <c r="N47" s="85">
        <v>60</v>
      </c>
      <c r="O47" s="85">
        <v>61.1</v>
      </c>
      <c r="P47" s="85">
        <v>66.599999999999994</v>
      </c>
      <c r="Q47" s="85">
        <v>58.4</v>
      </c>
      <c r="R47" s="85">
        <v>52.8</v>
      </c>
      <c r="S47" s="85">
        <v>56.2</v>
      </c>
      <c r="T47" s="85">
        <v>66.599999999999994</v>
      </c>
      <c r="U47" s="85">
        <v>58.4</v>
      </c>
      <c r="V47" s="85">
        <v>52.8</v>
      </c>
      <c r="W47" s="85">
        <v>56.2</v>
      </c>
      <c r="X47" s="85">
        <v>58.3</v>
      </c>
      <c r="Y47" s="85">
        <v>56.6</v>
      </c>
      <c r="Z47" s="85">
        <v>54.6</v>
      </c>
      <c r="AA47" s="86">
        <v>54.8</v>
      </c>
      <c r="AC47" s="339"/>
      <c r="AD47" s="339"/>
      <c r="AE47" s="339"/>
      <c r="AF47" s="339"/>
    </row>
    <row r="48" spans="1:32" ht="13" x14ac:dyDescent="0.3">
      <c r="D48" s="92" t="s">
        <v>95</v>
      </c>
      <c r="E48" s="310">
        <v>1.9</v>
      </c>
      <c r="F48" s="85">
        <v>3.3</v>
      </c>
      <c r="G48" s="85">
        <v>1.1000000000000001</v>
      </c>
      <c r="H48" s="85">
        <v>9.8000000000000007</v>
      </c>
      <c r="I48" s="85">
        <v>9.8000000000000007</v>
      </c>
      <c r="J48" s="86">
        <v>2</v>
      </c>
      <c r="K48" s="85"/>
      <c r="L48" s="310">
        <v>0.19999999999999998</v>
      </c>
      <c r="M48" s="310">
        <v>0.3</v>
      </c>
      <c r="N48" s="310">
        <v>0.3</v>
      </c>
      <c r="O48" s="85">
        <v>0.3</v>
      </c>
      <c r="P48" s="85">
        <v>0.6</v>
      </c>
      <c r="Q48" s="85">
        <v>0.4</v>
      </c>
      <c r="R48" s="85">
        <v>1.5</v>
      </c>
      <c r="S48" s="85">
        <v>7.3</v>
      </c>
      <c r="T48" s="85">
        <v>0.6</v>
      </c>
      <c r="U48" s="85">
        <v>0.4</v>
      </c>
      <c r="V48" s="85">
        <v>1.5</v>
      </c>
      <c r="W48" s="85">
        <v>7.3</v>
      </c>
      <c r="X48" s="85">
        <v>0.4</v>
      </c>
      <c r="Y48" s="85">
        <v>0.2</v>
      </c>
      <c r="Z48" s="85">
        <v>0.4</v>
      </c>
      <c r="AA48" s="86">
        <v>1</v>
      </c>
      <c r="AC48" s="339"/>
      <c r="AD48" s="339"/>
      <c r="AE48" s="339"/>
      <c r="AF48" s="339"/>
    </row>
    <row r="49" spans="1:32" s="251" customFormat="1" ht="13" x14ac:dyDescent="0.3">
      <c r="A49" s="252"/>
      <c r="D49" s="79" t="s">
        <v>96</v>
      </c>
      <c r="E49" s="377">
        <f>SUM(E47:E48)</f>
        <v>280.79999999999995</v>
      </c>
      <c r="F49" s="341">
        <f t="shared" ref="F49:J49" si="18">SUM(F47:F48)</f>
        <v>267.5</v>
      </c>
      <c r="G49" s="341">
        <f t="shared" si="18"/>
        <v>243.29999999999998</v>
      </c>
      <c r="H49" s="341">
        <f t="shared" si="18"/>
        <v>243.8</v>
      </c>
      <c r="I49" s="341">
        <f t="shared" si="18"/>
        <v>243.8</v>
      </c>
      <c r="J49" s="259">
        <f t="shared" si="18"/>
        <v>226.3</v>
      </c>
      <c r="K49" s="257"/>
      <c r="L49" s="377">
        <f t="shared" ref="L49:AA49" si="19">SUM(L47:L48)</f>
        <v>62.300000000000004</v>
      </c>
      <c r="M49" s="377">
        <f t="shared" si="19"/>
        <v>59.3</v>
      </c>
      <c r="N49" s="377">
        <f t="shared" si="19"/>
        <v>60.3</v>
      </c>
      <c r="O49" s="377">
        <f t="shared" si="19"/>
        <v>61.4</v>
      </c>
      <c r="P49" s="377">
        <f t="shared" si="19"/>
        <v>67.199999999999989</v>
      </c>
      <c r="Q49" s="341">
        <f t="shared" si="19"/>
        <v>58.8</v>
      </c>
      <c r="R49" s="341">
        <f t="shared" si="19"/>
        <v>54.3</v>
      </c>
      <c r="S49" s="341">
        <f t="shared" si="19"/>
        <v>63.5</v>
      </c>
      <c r="T49" s="377">
        <f t="shared" si="19"/>
        <v>67.199999999999989</v>
      </c>
      <c r="U49" s="377">
        <f t="shared" si="19"/>
        <v>58.8</v>
      </c>
      <c r="V49" s="341">
        <f t="shared" si="19"/>
        <v>54.3</v>
      </c>
      <c r="W49" s="341">
        <f t="shared" si="19"/>
        <v>63.5</v>
      </c>
      <c r="X49" s="341">
        <f t="shared" si="19"/>
        <v>58.699999999999996</v>
      </c>
      <c r="Y49" s="341">
        <f t="shared" si="19"/>
        <v>56.800000000000004</v>
      </c>
      <c r="Z49" s="341">
        <f t="shared" si="19"/>
        <v>55</v>
      </c>
      <c r="AA49" s="259">
        <f t="shared" si="19"/>
        <v>55.8</v>
      </c>
      <c r="AC49" s="339"/>
      <c r="AD49" s="339"/>
      <c r="AE49" s="339"/>
      <c r="AF49" s="339"/>
    </row>
    <row r="50" spans="1:32" ht="13" x14ac:dyDescent="0.3">
      <c r="D50" s="164" t="s">
        <v>149</v>
      </c>
      <c r="E50" s="310">
        <v>-70.899999999999949</v>
      </c>
      <c r="F50" s="310">
        <v>-76.500000000000028</v>
      </c>
      <c r="G50" s="85">
        <v>-74.2</v>
      </c>
      <c r="H50" s="85">
        <v>-80</v>
      </c>
      <c r="I50" s="85">
        <v>-66.199999999999989</v>
      </c>
      <c r="J50" s="86">
        <v>-64.599999999999994</v>
      </c>
      <c r="K50" s="85"/>
      <c r="L50" s="310">
        <v>-16.70000000000001</v>
      </c>
      <c r="M50" s="310">
        <v>-20.100000000000001</v>
      </c>
      <c r="N50" s="310">
        <v>-17.5</v>
      </c>
      <c r="O50" s="85">
        <v>-19.899999999999999</v>
      </c>
      <c r="P50" s="376">
        <v>-20.599999999999991</v>
      </c>
      <c r="Q50" s="376">
        <v>-19.099999999999998</v>
      </c>
      <c r="R50" s="376">
        <v>-21.2</v>
      </c>
      <c r="S50" s="85">
        <v>-19.100000000000001</v>
      </c>
      <c r="T50" s="85">
        <v>-17.100000000000001</v>
      </c>
      <c r="U50" s="85">
        <v>-15.7</v>
      </c>
      <c r="V50" s="85">
        <v>-17.8</v>
      </c>
      <c r="W50" s="85">
        <v>-15.6</v>
      </c>
      <c r="X50" s="85">
        <v>-16.899999999999999</v>
      </c>
      <c r="Y50" s="85">
        <v>-14.6</v>
      </c>
      <c r="Z50" s="85">
        <v>-15.7</v>
      </c>
      <c r="AA50" s="86">
        <v>-17.399999999999999</v>
      </c>
      <c r="AC50" s="339"/>
      <c r="AD50" s="339"/>
      <c r="AE50" s="339"/>
      <c r="AF50" s="339"/>
    </row>
    <row r="51" spans="1:32" ht="13" x14ac:dyDescent="0.3">
      <c r="D51" s="92" t="s">
        <v>143</v>
      </c>
      <c r="E51" s="85">
        <v>0.6</v>
      </c>
      <c r="F51" s="85">
        <v>0.8</v>
      </c>
      <c r="G51" s="85">
        <v>0.7</v>
      </c>
      <c r="H51" s="85">
        <v>0.7</v>
      </c>
      <c r="I51" s="85">
        <v>0.7</v>
      </c>
      <c r="J51" s="86">
        <v>0.7</v>
      </c>
      <c r="K51" s="85"/>
      <c r="L51" s="85">
        <v>0.2</v>
      </c>
      <c r="M51" s="85">
        <v>0.2</v>
      </c>
      <c r="N51" s="85">
        <v>0.2</v>
      </c>
      <c r="O51" s="85">
        <v>0.1</v>
      </c>
      <c r="P51" s="85">
        <v>0.1</v>
      </c>
      <c r="Q51" s="85">
        <v>0.2</v>
      </c>
      <c r="R51" s="85">
        <v>0.2</v>
      </c>
      <c r="S51" s="85">
        <v>0.2</v>
      </c>
      <c r="T51" s="85">
        <v>0.2</v>
      </c>
      <c r="U51" s="85">
        <v>0.1</v>
      </c>
      <c r="V51" s="85">
        <v>0.2</v>
      </c>
      <c r="W51" s="85">
        <v>0.2</v>
      </c>
      <c r="X51" s="85">
        <v>0.2</v>
      </c>
      <c r="Y51" s="85">
        <v>0.2</v>
      </c>
      <c r="Z51" s="85">
        <v>0.1</v>
      </c>
      <c r="AA51" s="86">
        <v>0.2</v>
      </c>
      <c r="AC51" s="339"/>
      <c r="AD51" s="339"/>
      <c r="AE51" s="339"/>
      <c r="AF51" s="339"/>
    </row>
    <row r="52" spans="1:32" s="251" customFormat="1" ht="13" x14ac:dyDescent="0.3">
      <c r="A52" s="252"/>
      <c r="D52" s="77" t="s">
        <v>167</v>
      </c>
      <c r="E52" s="259">
        <f>SUM(E49:E51)</f>
        <v>210.5</v>
      </c>
      <c r="F52" s="259">
        <f t="shared" ref="F52:J52" si="20">SUM(F49:F51)</f>
        <v>191.79999999999998</v>
      </c>
      <c r="G52" s="259">
        <f t="shared" si="20"/>
        <v>169.79999999999995</v>
      </c>
      <c r="H52" s="259">
        <f t="shared" si="20"/>
        <v>164.5</v>
      </c>
      <c r="I52" s="259">
        <f t="shared" si="20"/>
        <v>178.3</v>
      </c>
      <c r="J52" s="260">
        <f t="shared" si="20"/>
        <v>162.4</v>
      </c>
      <c r="K52" s="250"/>
      <c r="L52" s="259">
        <f t="shared" ref="L52:AA52" si="21">SUM(L49:L51)</f>
        <v>45.8</v>
      </c>
      <c r="M52" s="259">
        <f t="shared" si="21"/>
        <v>39.4</v>
      </c>
      <c r="N52" s="259">
        <f t="shared" si="21"/>
        <v>43</v>
      </c>
      <c r="O52" s="259">
        <f t="shared" si="21"/>
        <v>41.6</v>
      </c>
      <c r="P52" s="259">
        <f t="shared" si="21"/>
        <v>46.699999999999996</v>
      </c>
      <c r="Q52" s="259">
        <f t="shared" si="21"/>
        <v>39.900000000000006</v>
      </c>
      <c r="R52" s="259">
        <f t="shared" si="21"/>
        <v>33.299999999999997</v>
      </c>
      <c r="S52" s="259">
        <f t="shared" si="21"/>
        <v>44.6</v>
      </c>
      <c r="T52" s="259">
        <f t="shared" si="21"/>
        <v>50.29999999999999</v>
      </c>
      <c r="U52" s="259">
        <f t="shared" si="21"/>
        <v>43.199999999999996</v>
      </c>
      <c r="V52" s="259">
        <f t="shared" si="21"/>
        <v>36.700000000000003</v>
      </c>
      <c r="W52" s="259">
        <f t="shared" si="21"/>
        <v>48.1</v>
      </c>
      <c r="X52" s="259">
        <f t="shared" si="21"/>
        <v>42</v>
      </c>
      <c r="Y52" s="259">
        <f t="shared" si="21"/>
        <v>42.400000000000006</v>
      </c>
      <c r="Z52" s="259">
        <f t="shared" si="21"/>
        <v>39.4</v>
      </c>
      <c r="AA52" s="260">
        <f t="shared" si="21"/>
        <v>38.6</v>
      </c>
      <c r="AC52" s="339"/>
      <c r="AD52" s="339"/>
      <c r="AE52" s="339"/>
      <c r="AF52" s="339"/>
    </row>
    <row r="53" spans="1:32" ht="13" x14ac:dyDescent="0.3">
      <c r="D53" s="92" t="s">
        <v>36</v>
      </c>
      <c r="E53" s="85">
        <v>-41.800000000000011</v>
      </c>
      <c r="F53" s="85">
        <v>-40.299999999999983</v>
      </c>
      <c r="G53" s="85">
        <v>-38.5</v>
      </c>
      <c r="H53" s="85">
        <v>-39.200000000000003</v>
      </c>
      <c r="I53" s="85">
        <v>-47.1</v>
      </c>
      <c r="J53" s="86">
        <v>-46.3</v>
      </c>
      <c r="K53" s="85"/>
      <c r="L53" s="85">
        <v>-9.3999999999999986</v>
      </c>
      <c r="M53" s="85">
        <v>-9.5</v>
      </c>
      <c r="N53" s="85">
        <v>-9.3999999999999986</v>
      </c>
      <c r="O53" s="85">
        <v>-10.199999999999999</v>
      </c>
      <c r="P53" s="85">
        <v>-9.6999999999999957</v>
      </c>
      <c r="Q53" s="85">
        <v>-9.8999999999999986</v>
      </c>
      <c r="R53" s="85">
        <v>-9.7999999999999972</v>
      </c>
      <c r="S53" s="85">
        <v>-9.8000000000000007</v>
      </c>
      <c r="T53" s="85">
        <v>-11.7</v>
      </c>
      <c r="U53" s="85">
        <v>-11.8</v>
      </c>
      <c r="V53" s="85">
        <v>-11.7</v>
      </c>
      <c r="W53" s="85">
        <v>-11.9</v>
      </c>
      <c r="X53" s="85">
        <v>-11.7</v>
      </c>
      <c r="Y53" s="85">
        <v>-10.7</v>
      </c>
      <c r="Z53" s="85">
        <v>-11.8</v>
      </c>
      <c r="AA53" s="86">
        <v>-12.1</v>
      </c>
      <c r="AC53" s="339"/>
      <c r="AD53" s="339"/>
      <c r="AE53" s="339"/>
      <c r="AF53" s="339"/>
    </row>
    <row r="54" spans="1:32" s="251" customFormat="1" ht="13" x14ac:dyDescent="0.3">
      <c r="A54" s="252"/>
      <c r="D54" s="77" t="s">
        <v>168</v>
      </c>
      <c r="E54" s="259">
        <f>SUM(E52:E53)</f>
        <v>168.7</v>
      </c>
      <c r="F54" s="259">
        <f t="shared" ref="F54:J54" si="22">SUM(F52:F53)</f>
        <v>151.5</v>
      </c>
      <c r="G54" s="259">
        <f t="shared" si="22"/>
        <v>131.29999999999995</v>
      </c>
      <c r="H54" s="259">
        <f t="shared" si="22"/>
        <v>125.3</v>
      </c>
      <c r="I54" s="259">
        <f t="shared" si="22"/>
        <v>131.20000000000002</v>
      </c>
      <c r="J54" s="260">
        <f t="shared" si="22"/>
        <v>116.10000000000001</v>
      </c>
      <c r="K54" s="250"/>
      <c r="L54" s="259">
        <f t="shared" ref="L54:AA54" si="23">SUM(L52:L53)</f>
        <v>36.4</v>
      </c>
      <c r="M54" s="259">
        <f t="shared" si="23"/>
        <v>29.9</v>
      </c>
      <c r="N54" s="259">
        <f t="shared" si="23"/>
        <v>33.6</v>
      </c>
      <c r="O54" s="259">
        <f t="shared" si="23"/>
        <v>31.400000000000002</v>
      </c>
      <c r="P54" s="259">
        <f t="shared" si="23"/>
        <v>37</v>
      </c>
      <c r="Q54" s="259">
        <f t="shared" si="23"/>
        <v>30.000000000000007</v>
      </c>
      <c r="R54" s="259">
        <f t="shared" si="23"/>
        <v>23.5</v>
      </c>
      <c r="S54" s="259">
        <f t="shared" si="23"/>
        <v>34.799999999999997</v>
      </c>
      <c r="T54" s="259">
        <f t="shared" si="23"/>
        <v>38.599999999999994</v>
      </c>
      <c r="U54" s="259">
        <f t="shared" si="23"/>
        <v>31.399999999999995</v>
      </c>
      <c r="V54" s="259">
        <f t="shared" si="23"/>
        <v>25.000000000000004</v>
      </c>
      <c r="W54" s="259">
        <f t="shared" si="23"/>
        <v>36.200000000000003</v>
      </c>
      <c r="X54" s="259">
        <f t="shared" si="23"/>
        <v>30.3</v>
      </c>
      <c r="Y54" s="259">
        <f t="shared" si="23"/>
        <v>31.700000000000006</v>
      </c>
      <c r="Z54" s="259">
        <f t="shared" si="23"/>
        <v>27.599999999999998</v>
      </c>
      <c r="AA54" s="260">
        <f t="shared" si="23"/>
        <v>26.5</v>
      </c>
      <c r="AC54" s="339"/>
      <c r="AD54" s="339"/>
      <c r="AE54" s="339"/>
      <c r="AF54" s="339"/>
    </row>
    <row r="55" spans="1:32" x14ac:dyDescent="0.25">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C55" s="339"/>
      <c r="AD55" s="339"/>
      <c r="AE55" s="339"/>
      <c r="AF55" s="339"/>
    </row>
    <row r="56" spans="1:32" x14ac:dyDescent="0.25">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C56" s="339"/>
      <c r="AD56" s="339"/>
      <c r="AE56" s="339"/>
      <c r="AF56" s="339"/>
    </row>
    <row r="57" spans="1:32" ht="39.5" thickBot="1" x14ac:dyDescent="0.35">
      <c r="D57" s="166" t="s">
        <v>360</v>
      </c>
      <c r="E57" s="132">
        <v>2016</v>
      </c>
      <c r="F57" s="132">
        <v>2017</v>
      </c>
      <c r="G57" s="132">
        <v>2018</v>
      </c>
      <c r="H57" s="133" t="s">
        <v>195</v>
      </c>
      <c r="I57" s="132">
        <v>2019</v>
      </c>
      <c r="J57" s="206">
        <v>2020</v>
      </c>
      <c r="K57" s="132"/>
      <c r="L57" s="132" t="s">
        <v>185</v>
      </c>
      <c r="M57" s="132" t="s">
        <v>186</v>
      </c>
      <c r="N57" s="132" t="s">
        <v>187</v>
      </c>
      <c r="O57" s="132" t="s">
        <v>188</v>
      </c>
      <c r="P57" s="133" t="s">
        <v>196</v>
      </c>
      <c r="Q57" s="133" t="s">
        <v>197</v>
      </c>
      <c r="R57" s="133" t="s">
        <v>198</v>
      </c>
      <c r="S57" s="133" t="s">
        <v>199</v>
      </c>
      <c r="T57" s="132" t="s">
        <v>189</v>
      </c>
      <c r="U57" s="132" t="s">
        <v>190</v>
      </c>
      <c r="V57" s="132" t="s">
        <v>191</v>
      </c>
      <c r="W57" s="132" t="s">
        <v>192</v>
      </c>
      <c r="X57" s="132" t="s">
        <v>193</v>
      </c>
      <c r="Y57" s="132" t="s">
        <v>194</v>
      </c>
      <c r="Z57" s="132" t="s">
        <v>257</v>
      </c>
      <c r="AA57" s="134" t="s">
        <v>273</v>
      </c>
      <c r="AC57" s="339"/>
      <c r="AD57" s="339"/>
      <c r="AE57" s="339"/>
      <c r="AF57" s="339"/>
    </row>
    <row r="58" spans="1:32" x14ac:dyDescent="0.25">
      <c r="D58" s="78" t="s">
        <v>0</v>
      </c>
      <c r="E58" s="256">
        <v>31.6</v>
      </c>
      <c r="F58" s="256">
        <v>30.2</v>
      </c>
      <c r="G58" s="256">
        <v>33.200000000000003</v>
      </c>
      <c r="H58" s="256">
        <v>38.9</v>
      </c>
      <c r="I58" s="256">
        <v>38.9</v>
      </c>
      <c r="J58" s="373">
        <v>42</v>
      </c>
      <c r="K58" s="256"/>
      <c r="L58" s="256">
        <v>8.4</v>
      </c>
      <c r="M58" s="256">
        <v>8.6</v>
      </c>
      <c r="N58" s="256">
        <v>7.9</v>
      </c>
      <c r="O58" s="256">
        <v>8.3000000000000007</v>
      </c>
      <c r="P58" s="256">
        <v>10.5</v>
      </c>
      <c r="Q58" s="256">
        <v>9.8000000000000007</v>
      </c>
      <c r="R58" s="256">
        <v>9.6999999999999993</v>
      </c>
      <c r="S58" s="256">
        <v>8.9</v>
      </c>
      <c r="T58" s="256">
        <v>10.5</v>
      </c>
      <c r="U58" s="256">
        <v>9.8000000000000007</v>
      </c>
      <c r="V58" s="256">
        <v>9.6999999999999993</v>
      </c>
      <c r="W58" s="256">
        <v>8.9</v>
      </c>
      <c r="X58" s="256">
        <v>9.8000000000000007</v>
      </c>
      <c r="Y58" s="256">
        <v>10.4</v>
      </c>
      <c r="Z58" s="256">
        <v>10.6</v>
      </c>
      <c r="AA58" s="373">
        <v>11.2</v>
      </c>
      <c r="AC58" s="339"/>
      <c r="AD58" s="339"/>
      <c r="AE58" s="339"/>
      <c r="AF58" s="339"/>
    </row>
    <row r="59" spans="1:32" x14ac:dyDescent="0.25">
      <c r="D59" s="78" t="s">
        <v>95</v>
      </c>
      <c r="E59" s="316">
        <v>3.5</v>
      </c>
      <c r="F59" s="316">
        <v>2.9</v>
      </c>
      <c r="G59" s="256">
        <v>3.6</v>
      </c>
      <c r="H59" s="256">
        <v>3.8</v>
      </c>
      <c r="I59" s="256">
        <v>3.8</v>
      </c>
      <c r="J59" s="373">
        <v>3.9999999999999996</v>
      </c>
      <c r="K59" s="256"/>
      <c r="L59" s="316">
        <v>0.79999999999999993</v>
      </c>
      <c r="M59" s="316">
        <v>0.8</v>
      </c>
      <c r="N59" s="316">
        <v>0.7</v>
      </c>
      <c r="O59" s="256">
        <v>1.3</v>
      </c>
      <c r="P59" s="256">
        <v>0.5</v>
      </c>
      <c r="Q59" s="256">
        <v>0.7</v>
      </c>
      <c r="R59" s="256">
        <v>0.7</v>
      </c>
      <c r="S59" s="256">
        <v>1.9</v>
      </c>
      <c r="T59" s="256">
        <v>0.5</v>
      </c>
      <c r="U59" s="256">
        <v>0.7</v>
      </c>
      <c r="V59" s="256">
        <v>0.7</v>
      </c>
      <c r="W59" s="256">
        <v>1.9</v>
      </c>
      <c r="X59" s="256">
        <v>0.5</v>
      </c>
      <c r="Y59" s="256">
        <v>1</v>
      </c>
      <c r="Z59" s="256">
        <v>1</v>
      </c>
      <c r="AA59" s="373">
        <v>1.5</v>
      </c>
      <c r="AC59" s="339"/>
      <c r="AD59" s="339"/>
      <c r="AE59" s="339"/>
      <c r="AF59" s="339"/>
    </row>
    <row r="60" spans="1:32" s="251" customFormat="1" ht="13" x14ac:dyDescent="0.3">
      <c r="A60" s="252"/>
      <c r="D60" s="79" t="s">
        <v>96</v>
      </c>
      <c r="E60" s="371">
        <f>SUM(E58:E59)</f>
        <v>35.1</v>
      </c>
      <c r="F60" s="371">
        <f t="shared" ref="F60:J60" si="24">SUM(F58:F59)</f>
        <v>33.1</v>
      </c>
      <c r="G60" s="257">
        <f t="shared" si="24"/>
        <v>36.800000000000004</v>
      </c>
      <c r="H60" s="257">
        <f t="shared" si="24"/>
        <v>42.699999999999996</v>
      </c>
      <c r="I60" s="257">
        <f t="shared" si="24"/>
        <v>42.699999999999996</v>
      </c>
      <c r="J60" s="250">
        <f t="shared" si="24"/>
        <v>46</v>
      </c>
      <c r="K60" s="257"/>
      <c r="L60" s="371">
        <f t="shared" ref="L60:AA60" si="25">SUM(L58:L59)</f>
        <v>9.2000000000000011</v>
      </c>
      <c r="M60" s="371">
        <f t="shared" si="25"/>
        <v>9.4</v>
      </c>
      <c r="N60" s="371">
        <f t="shared" si="25"/>
        <v>8.6</v>
      </c>
      <c r="O60" s="371">
        <f t="shared" si="25"/>
        <v>9.6000000000000014</v>
      </c>
      <c r="P60" s="371">
        <f t="shared" si="25"/>
        <v>11</v>
      </c>
      <c r="Q60" s="257">
        <f t="shared" si="25"/>
        <v>10.5</v>
      </c>
      <c r="R60" s="257">
        <f t="shared" si="25"/>
        <v>10.399999999999999</v>
      </c>
      <c r="S60" s="257">
        <f t="shared" si="25"/>
        <v>10.8</v>
      </c>
      <c r="T60" s="371">
        <f t="shared" si="25"/>
        <v>11</v>
      </c>
      <c r="U60" s="371">
        <f t="shared" si="25"/>
        <v>10.5</v>
      </c>
      <c r="V60" s="257">
        <f t="shared" si="25"/>
        <v>10.399999999999999</v>
      </c>
      <c r="W60" s="257">
        <f t="shared" si="25"/>
        <v>10.8</v>
      </c>
      <c r="X60" s="257">
        <f t="shared" si="25"/>
        <v>10.3</v>
      </c>
      <c r="Y60" s="257">
        <f t="shared" si="25"/>
        <v>11.4</v>
      </c>
      <c r="Z60" s="257">
        <f t="shared" si="25"/>
        <v>11.6</v>
      </c>
      <c r="AA60" s="250">
        <f t="shared" si="25"/>
        <v>12.7</v>
      </c>
      <c r="AC60" s="339"/>
      <c r="AD60" s="339"/>
      <c r="AE60" s="339"/>
      <c r="AF60" s="339"/>
    </row>
    <row r="61" spans="1:32" x14ac:dyDescent="0.25">
      <c r="D61" s="161" t="s">
        <v>149</v>
      </c>
      <c r="E61" s="316">
        <v>-27.4</v>
      </c>
      <c r="F61" s="316">
        <v>-25.299999999999997</v>
      </c>
      <c r="G61" s="256">
        <v>-19.100000000000001</v>
      </c>
      <c r="H61" s="256">
        <v>-22.4</v>
      </c>
      <c r="I61" s="256">
        <v>-21.699999999999996</v>
      </c>
      <c r="J61" s="373">
        <v>-22.4</v>
      </c>
      <c r="K61" s="256"/>
      <c r="L61" s="316">
        <v>-5.9</v>
      </c>
      <c r="M61" s="316">
        <v>-4.4000000000000004</v>
      </c>
      <c r="N61" s="316">
        <v>-3.7000000000000011</v>
      </c>
      <c r="O61" s="256">
        <v>-5.0999999999999996</v>
      </c>
      <c r="P61" s="374">
        <v>-4.7</v>
      </c>
      <c r="Q61" s="374">
        <v>-5.2000000000000011</v>
      </c>
      <c r="R61" s="374">
        <v>-6.1999999999999975</v>
      </c>
      <c r="S61" s="374">
        <v>-6.2999999999999989</v>
      </c>
      <c r="T61" s="256">
        <v>-4.5</v>
      </c>
      <c r="U61" s="256">
        <v>-5</v>
      </c>
      <c r="V61" s="256">
        <v>-6</v>
      </c>
      <c r="W61" s="256">
        <v>-6.2</v>
      </c>
      <c r="X61" s="256">
        <v>-4.9000000000000004</v>
      </c>
      <c r="Y61" s="256">
        <v>-4.8000000000000007</v>
      </c>
      <c r="Z61" s="256">
        <v>-5.8</v>
      </c>
      <c r="AA61" s="373">
        <v>-6.8999999999999995</v>
      </c>
      <c r="AC61" s="339"/>
      <c r="AD61" s="339"/>
      <c r="AE61" s="339"/>
      <c r="AF61" s="339"/>
    </row>
    <row r="62" spans="1:32" x14ac:dyDescent="0.25">
      <c r="D62" s="78" t="s">
        <v>143</v>
      </c>
      <c r="E62" s="256">
        <v>23.9</v>
      </c>
      <c r="F62" s="256">
        <v>15.4</v>
      </c>
      <c r="G62" s="256">
        <v>35.700000000000003</v>
      </c>
      <c r="H62" s="256">
        <v>41.4</v>
      </c>
      <c r="I62" s="256">
        <v>41.4</v>
      </c>
      <c r="J62" s="373">
        <v>33.299999999999997</v>
      </c>
      <c r="K62" s="256"/>
      <c r="L62" s="256">
        <v>5.6</v>
      </c>
      <c r="M62" s="256">
        <v>6.9</v>
      </c>
      <c r="N62" s="256">
        <v>8.7000000000000011</v>
      </c>
      <c r="O62" s="256">
        <v>14.5</v>
      </c>
      <c r="P62" s="256">
        <v>8.8000000000000007</v>
      </c>
      <c r="Q62" s="256">
        <v>8.4</v>
      </c>
      <c r="R62" s="256">
        <v>8.6</v>
      </c>
      <c r="S62" s="256">
        <v>15.6</v>
      </c>
      <c r="T62" s="256">
        <v>8.8000000000000007</v>
      </c>
      <c r="U62" s="256">
        <v>8.4</v>
      </c>
      <c r="V62" s="256">
        <v>8.6</v>
      </c>
      <c r="W62" s="256">
        <v>15.6</v>
      </c>
      <c r="X62" s="256">
        <v>8.4</v>
      </c>
      <c r="Y62" s="256">
        <v>7.1000000000000005</v>
      </c>
      <c r="Z62" s="256">
        <v>8.1</v>
      </c>
      <c r="AA62" s="373">
        <v>9.6999999999999993</v>
      </c>
      <c r="AC62" s="339"/>
      <c r="AD62" s="339"/>
      <c r="AE62" s="339"/>
      <c r="AF62" s="339"/>
    </row>
    <row r="63" spans="1:32" s="251" customFormat="1" ht="13" x14ac:dyDescent="0.3">
      <c r="A63" s="252"/>
      <c r="D63" s="77" t="s">
        <v>167</v>
      </c>
      <c r="E63" s="250">
        <f>SUM(E60:E62)</f>
        <v>31.6</v>
      </c>
      <c r="F63" s="250">
        <f t="shared" ref="F63:J63" si="26">SUM(F60:F62)</f>
        <v>23.200000000000003</v>
      </c>
      <c r="G63" s="250">
        <f t="shared" si="26"/>
        <v>53.400000000000006</v>
      </c>
      <c r="H63" s="250">
        <f t="shared" si="26"/>
        <v>61.699999999999996</v>
      </c>
      <c r="I63" s="250">
        <f t="shared" si="26"/>
        <v>62.4</v>
      </c>
      <c r="J63" s="254">
        <f t="shared" si="26"/>
        <v>56.9</v>
      </c>
      <c r="K63" s="250"/>
      <c r="L63" s="250">
        <f t="shared" ref="L63:AA63" si="27">SUM(L60:L62)</f>
        <v>8.9</v>
      </c>
      <c r="M63" s="250">
        <f t="shared" si="27"/>
        <v>11.9</v>
      </c>
      <c r="N63" s="250">
        <f t="shared" si="27"/>
        <v>13.6</v>
      </c>
      <c r="O63" s="250">
        <f t="shared" si="27"/>
        <v>19</v>
      </c>
      <c r="P63" s="250">
        <f t="shared" si="27"/>
        <v>15.100000000000001</v>
      </c>
      <c r="Q63" s="250">
        <f t="shared" si="27"/>
        <v>13.7</v>
      </c>
      <c r="R63" s="250">
        <f t="shared" si="27"/>
        <v>12.8</v>
      </c>
      <c r="S63" s="250">
        <f t="shared" si="27"/>
        <v>20.100000000000001</v>
      </c>
      <c r="T63" s="250">
        <f t="shared" si="27"/>
        <v>15.3</v>
      </c>
      <c r="U63" s="250">
        <f t="shared" si="27"/>
        <v>13.9</v>
      </c>
      <c r="V63" s="250">
        <f t="shared" si="27"/>
        <v>12.999999999999998</v>
      </c>
      <c r="W63" s="250">
        <f t="shared" si="27"/>
        <v>20.2</v>
      </c>
      <c r="X63" s="250">
        <f t="shared" si="27"/>
        <v>13.8</v>
      </c>
      <c r="Y63" s="250">
        <f t="shared" si="27"/>
        <v>13.7</v>
      </c>
      <c r="Z63" s="250">
        <f t="shared" si="27"/>
        <v>13.899999999999999</v>
      </c>
      <c r="AA63" s="254">
        <f t="shared" si="27"/>
        <v>15.5</v>
      </c>
      <c r="AC63" s="339"/>
      <c r="AD63" s="339"/>
      <c r="AE63" s="339"/>
      <c r="AF63" s="339"/>
    </row>
    <row r="64" spans="1:32" x14ac:dyDescent="0.25">
      <c r="D64" s="78" t="s">
        <v>36</v>
      </c>
      <c r="E64" s="256">
        <v>-10</v>
      </c>
      <c r="F64" s="256">
        <v>-9.3000000000000025</v>
      </c>
      <c r="G64" s="256">
        <v>-9.1</v>
      </c>
      <c r="H64" s="256">
        <v>-10.9</v>
      </c>
      <c r="I64" s="256">
        <v>-11.6</v>
      </c>
      <c r="J64" s="373">
        <v>-11.5</v>
      </c>
      <c r="K64" s="256"/>
      <c r="L64" s="256">
        <v>-2.1000000000000005</v>
      </c>
      <c r="M64" s="256">
        <v>-2.3000000000000007</v>
      </c>
      <c r="N64" s="256">
        <v>-2.2999999999999989</v>
      </c>
      <c r="O64" s="256">
        <v>-2.4</v>
      </c>
      <c r="P64" s="256">
        <v>-2.6999999999999993</v>
      </c>
      <c r="Q64" s="256">
        <v>-2.6999999999999993</v>
      </c>
      <c r="R64" s="256">
        <v>-2.7000000000000011</v>
      </c>
      <c r="S64" s="256">
        <v>-2.8</v>
      </c>
      <c r="T64" s="256">
        <v>-2.9</v>
      </c>
      <c r="U64" s="256">
        <v>-2.9</v>
      </c>
      <c r="V64" s="256">
        <v>-2.9</v>
      </c>
      <c r="W64" s="256">
        <v>-2.9</v>
      </c>
      <c r="X64" s="256">
        <v>-3</v>
      </c>
      <c r="Y64" s="256">
        <v>-2.9</v>
      </c>
      <c r="Z64" s="256">
        <v>-2.6</v>
      </c>
      <c r="AA64" s="373">
        <v>-3</v>
      </c>
      <c r="AC64" s="339"/>
      <c r="AD64" s="339"/>
      <c r="AE64" s="339"/>
      <c r="AF64" s="339"/>
    </row>
    <row r="65" spans="1:32" s="251" customFormat="1" ht="13" x14ac:dyDescent="0.3">
      <c r="A65" s="252"/>
      <c r="D65" s="77" t="s">
        <v>168</v>
      </c>
      <c r="E65" s="250">
        <f>SUM(E63:E64)</f>
        <v>21.6</v>
      </c>
      <c r="F65" s="250">
        <f t="shared" ref="F65:J65" si="28">SUM(F63:F64)</f>
        <v>13.9</v>
      </c>
      <c r="G65" s="250">
        <f t="shared" si="28"/>
        <v>44.300000000000004</v>
      </c>
      <c r="H65" s="250">
        <f t="shared" si="28"/>
        <v>50.8</v>
      </c>
      <c r="I65" s="250">
        <f t="shared" si="28"/>
        <v>50.8</v>
      </c>
      <c r="J65" s="254">
        <f t="shared" si="28"/>
        <v>45.4</v>
      </c>
      <c r="K65" s="250"/>
      <c r="L65" s="250">
        <f t="shared" ref="L65:AA65" si="29">SUM(L63:L64)</f>
        <v>6.8</v>
      </c>
      <c r="M65" s="250">
        <f t="shared" si="29"/>
        <v>9.6</v>
      </c>
      <c r="N65" s="250">
        <f t="shared" si="29"/>
        <v>11.3</v>
      </c>
      <c r="O65" s="250">
        <f t="shared" si="29"/>
        <v>16.600000000000001</v>
      </c>
      <c r="P65" s="250">
        <f t="shared" si="29"/>
        <v>12.400000000000002</v>
      </c>
      <c r="Q65" s="250">
        <f t="shared" si="29"/>
        <v>11</v>
      </c>
      <c r="R65" s="250">
        <f t="shared" si="29"/>
        <v>10.1</v>
      </c>
      <c r="S65" s="250">
        <f t="shared" si="29"/>
        <v>17.3</v>
      </c>
      <c r="T65" s="250">
        <f t="shared" si="29"/>
        <v>12.4</v>
      </c>
      <c r="U65" s="250">
        <f t="shared" si="29"/>
        <v>11</v>
      </c>
      <c r="V65" s="250">
        <f t="shared" si="29"/>
        <v>10.099999999999998</v>
      </c>
      <c r="W65" s="250">
        <f t="shared" si="29"/>
        <v>17.3</v>
      </c>
      <c r="X65" s="250">
        <f t="shared" si="29"/>
        <v>10.8</v>
      </c>
      <c r="Y65" s="250">
        <f t="shared" si="29"/>
        <v>10.799999999999999</v>
      </c>
      <c r="Z65" s="250">
        <f t="shared" si="29"/>
        <v>11.299999999999999</v>
      </c>
      <c r="AA65" s="254">
        <f t="shared" si="29"/>
        <v>12.5</v>
      </c>
      <c r="AC65" s="339"/>
      <c r="AD65" s="339"/>
      <c r="AE65" s="339"/>
      <c r="AF65" s="339"/>
    </row>
    <row r="66" spans="1:32" x14ac:dyDescent="0.25">
      <c r="E66" s="210"/>
      <c r="F66" s="210"/>
      <c r="G66" s="210"/>
      <c r="H66" s="210"/>
      <c r="I66" s="210"/>
      <c r="J66" s="373"/>
      <c r="K66" s="210"/>
      <c r="L66" s="210"/>
      <c r="M66" s="210"/>
      <c r="N66" s="210"/>
      <c r="O66" s="210"/>
      <c r="P66" s="210"/>
      <c r="Q66" s="210"/>
      <c r="R66" s="210"/>
      <c r="S66" s="210"/>
      <c r="T66" s="210"/>
      <c r="U66" s="210"/>
      <c r="V66" s="210"/>
      <c r="W66" s="210"/>
      <c r="X66" s="210"/>
      <c r="Y66" s="210"/>
      <c r="Z66" s="210"/>
      <c r="AA66" s="373"/>
      <c r="AC66" s="339"/>
      <c r="AD66" s="339"/>
      <c r="AE66" s="339"/>
      <c r="AF66" s="339"/>
    </row>
    <row r="67" spans="1:32" x14ac:dyDescent="0.25">
      <c r="D67" s="163" t="s">
        <v>164</v>
      </c>
      <c r="E67" s="256">
        <v>0.80154000000000003</v>
      </c>
      <c r="F67" s="256">
        <v>0.79596999999999996</v>
      </c>
      <c r="G67" s="256">
        <v>0.79596999999999996</v>
      </c>
      <c r="H67" s="256">
        <v>0.79596999999999996</v>
      </c>
      <c r="I67" s="256">
        <v>0.79596999999999996</v>
      </c>
      <c r="J67" s="373">
        <v>0.81547000000000003</v>
      </c>
      <c r="K67" s="256"/>
      <c r="L67" s="256">
        <v>0.79596999999999996</v>
      </c>
      <c r="M67" s="256">
        <v>0.79596999999999996</v>
      </c>
      <c r="N67" s="256">
        <v>0.79596999999999996</v>
      </c>
      <c r="O67" s="256">
        <v>0.79596999999999996</v>
      </c>
      <c r="P67" s="256">
        <v>0.79596999999999996</v>
      </c>
      <c r="Q67" s="256">
        <v>0.79596999999999996</v>
      </c>
      <c r="R67" s="256">
        <v>0.79596999999999996</v>
      </c>
      <c r="S67" s="256">
        <v>0.79596999999999996</v>
      </c>
      <c r="T67" s="256">
        <v>0.79596999999999996</v>
      </c>
      <c r="U67" s="256">
        <v>0.79596999999999996</v>
      </c>
      <c r="V67" s="256">
        <v>0.79596999999999996</v>
      </c>
      <c r="W67" s="256">
        <v>0.79596999999999996</v>
      </c>
      <c r="X67" s="256">
        <v>0.81596999999999997</v>
      </c>
      <c r="Y67" s="256">
        <v>0.81596999999999997</v>
      </c>
      <c r="Z67" s="256">
        <v>0.81547000000000003</v>
      </c>
      <c r="AA67" s="373">
        <v>0.81547000000000003</v>
      </c>
      <c r="AC67" s="339"/>
      <c r="AD67" s="339"/>
      <c r="AE67" s="339"/>
      <c r="AF67" s="339"/>
    </row>
    <row r="68" spans="1:32" x14ac:dyDescent="0.25">
      <c r="D68" s="163" t="s">
        <v>169</v>
      </c>
      <c r="E68" s="256">
        <v>3.3619910000000002</v>
      </c>
      <c r="F68" s="256">
        <v>3.3536410000000001</v>
      </c>
      <c r="G68" s="256">
        <v>3.355108</v>
      </c>
      <c r="H68" s="256">
        <v>2.0165860000000002</v>
      </c>
      <c r="I68" s="256">
        <v>2.0165860000000002</v>
      </c>
      <c r="J68" s="373">
        <v>2.0165860000000002</v>
      </c>
      <c r="K68" s="256"/>
      <c r="L68" s="256">
        <v>3.355108</v>
      </c>
      <c r="M68" s="256">
        <v>3.355108</v>
      </c>
      <c r="N68" s="256">
        <v>3.355108</v>
      </c>
      <c r="O68" s="256">
        <v>3.355108</v>
      </c>
      <c r="P68" s="256">
        <v>3.355108</v>
      </c>
      <c r="Q68" s="256">
        <v>3.355108</v>
      </c>
      <c r="R68" s="256">
        <v>3.355108</v>
      </c>
      <c r="S68" s="256">
        <v>2.0165860000000002</v>
      </c>
      <c r="T68" s="256">
        <v>3.355108</v>
      </c>
      <c r="U68" s="256">
        <v>3.355108</v>
      </c>
      <c r="V68" s="256">
        <v>3.355108</v>
      </c>
      <c r="W68" s="256">
        <v>2.0165860000000002</v>
      </c>
      <c r="X68" s="256">
        <v>2.0165860000000002</v>
      </c>
      <c r="Y68" s="256">
        <v>2.0165860000000002</v>
      </c>
      <c r="Z68" s="256">
        <v>2.0165860000000002</v>
      </c>
      <c r="AA68" s="373">
        <v>2.0165860000000002</v>
      </c>
      <c r="AC68" s="339"/>
      <c r="AD68" s="339"/>
      <c r="AE68" s="339"/>
      <c r="AF68" s="339"/>
    </row>
    <row r="69" spans="1:32" x14ac:dyDescent="0.25">
      <c r="D69" s="163" t="s">
        <v>165</v>
      </c>
      <c r="E69" s="256">
        <v>0</v>
      </c>
      <c r="F69" s="256">
        <v>0</v>
      </c>
      <c r="G69" s="256">
        <v>0</v>
      </c>
      <c r="H69" s="256">
        <v>0</v>
      </c>
      <c r="I69" s="256">
        <v>0</v>
      </c>
      <c r="J69" s="373">
        <v>0</v>
      </c>
      <c r="K69" s="256"/>
      <c r="L69" s="256">
        <v>0</v>
      </c>
      <c r="M69" s="256">
        <v>0</v>
      </c>
      <c r="N69" s="256">
        <v>0</v>
      </c>
      <c r="O69" s="256">
        <v>0</v>
      </c>
      <c r="P69" s="256">
        <v>0</v>
      </c>
      <c r="Q69" s="256">
        <v>0</v>
      </c>
      <c r="R69" s="256">
        <v>0</v>
      </c>
      <c r="S69" s="256">
        <v>0</v>
      </c>
      <c r="T69" s="256">
        <v>0</v>
      </c>
      <c r="U69" s="256">
        <v>0</v>
      </c>
      <c r="V69" s="256">
        <v>0</v>
      </c>
      <c r="W69" s="256">
        <v>0</v>
      </c>
      <c r="X69" s="256">
        <v>0</v>
      </c>
      <c r="Y69" s="256">
        <v>0</v>
      </c>
      <c r="Z69" s="256">
        <v>0</v>
      </c>
      <c r="AA69" s="373">
        <v>0</v>
      </c>
      <c r="AC69" s="339"/>
      <c r="AD69" s="339"/>
      <c r="AE69" s="339"/>
      <c r="AF69" s="339"/>
    </row>
    <row r="70" spans="1:32" s="103" customFormat="1" x14ac:dyDescent="0.25">
      <c r="D70" s="165" t="s">
        <v>166</v>
      </c>
      <c r="E70" s="372">
        <v>0.7</v>
      </c>
      <c r="F70" s="372">
        <v>0.7</v>
      </c>
      <c r="G70" s="372">
        <v>0.75</v>
      </c>
      <c r="H70" s="372">
        <v>0.75</v>
      </c>
      <c r="I70" s="372">
        <v>0.75</v>
      </c>
      <c r="J70" s="375">
        <v>0.8</v>
      </c>
      <c r="K70" s="372"/>
      <c r="L70" s="372">
        <v>0.77</v>
      </c>
      <c r="M70" s="372">
        <v>0.79</v>
      </c>
      <c r="N70" s="372">
        <v>0.73</v>
      </c>
      <c r="O70" s="372">
        <v>0.73</v>
      </c>
      <c r="P70" s="372">
        <v>0.83</v>
      </c>
      <c r="Q70" s="372">
        <v>0.79</v>
      </c>
      <c r="R70" s="372">
        <v>0.73</v>
      </c>
      <c r="S70" s="372">
        <v>0.64</v>
      </c>
      <c r="T70" s="372">
        <v>0.83</v>
      </c>
      <c r="U70" s="372">
        <v>0.79</v>
      </c>
      <c r="V70" s="372">
        <v>0.73</v>
      </c>
      <c r="W70" s="372">
        <v>0.64</v>
      </c>
      <c r="X70" s="372">
        <v>0.74</v>
      </c>
      <c r="Y70" s="372">
        <v>0.8</v>
      </c>
      <c r="Z70" s="372">
        <v>0.84</v>
      </c>
      <c r="AA70" s="375">
        <v>0.82</v>
      </c>
      <c r="AC70" s="339"/>
      <c r="AD70" s="339"/>
      <c r="AE70" s="339"/>
      <c r="AF70" s="339"/>
    </row>
    <row r="71" spans="1:32" x14ac:dyDescent="0.25">
      <c r="D71" s="163"/>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C71" s="339"/>
      <c r="AD71" s="339"/>
      <c r="AE71" s="339"/>
      <c r="AF71" s="339"/>
    </row>
    <row r="72" spans="1:32" x14ac:dyDescent="0.25">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C72" s="339"/>
      <c r="AD72" s="339"/>
      <c r="AE72" s="339"/>
      <c r="AF72" s="339"/>
    </row>
    <row r="73" spans="1:32" ht="39.5" thickBot="1" x14ac:dyDescent="0.35">
      <c r="D73" s="166" t="s">
        <v>361</v>
      </c>
      <c r="E73" s="132">
        <v>2016</v>
      </c>
      <c r="F73" s="132">
        <v>2017</v>
      </c>
      <c r="G73" s="132">
        <v>2018</v>
      </c>
      <c r="H73" s="133" t="s">
        <v>195</v>
      </c>
      <c r="I73" s="132">
        <v>2019</v>
      </c>
      <c r="J73" s="206">
        <v>2020</v>
      </c>
      <c r="K73" s="132"/>
      <c r="L73" s="132" t="s">
        <v>185</v>
      </c>
      <c r="M73" s="132" t="s">
        <v>186</v>
      </c>
      <c r="N73" s="132" t="s">
        <v>187</v>
      </c>
      <c r="O73" s="132" t="s">
        <v>188</v>
      </c>
      <c r="P73" s="133" t="s">
        <v>196</v>
      </c>
      <c r="Q73" s="133" t="s">
        <v>197</v>
      </c>
      <c r="R73" s="133" t="s">
        <v>198</v>
      </c>
      <c r="S73" s="133" t="s">
        <v>199</v>
      </c>
      <c r="T73" s="132" t="s">
        <v>189</v>
      </c>
      <c r="U73" s="132" t="s">
        <v>190</v>
      </c>
      <c r="V73" s="132" t="s">
        <v>191</v>
      </c>
      <c r="W73" s="132" t="s">
        <v>192</v>
      </c>
      <c r="X73" s="132" t="s">
        <v>193</v>
      </c>
      <c r="Y73" s="132" t="s">
        <v>194</v>
      </c>
      <c r="Z73" s="132" t="s">
        <v>257</v>
      </c>
      <c r="AA73" s="134" t="s">
        <v>273</v>
      </c>
      <c r="AC73" s="339"/>
      <c r="AD73" s="339"/>
      <c r="AE73" s="339"/>
      <c r="AF73" s="339"/>
    </row>
    <row r="74" spans="1:32" x14ac:dyDescent="0.25">
      <c r="D74" s="78" t="s">
        <v>0</v>
      </c>
      <c r="E74" s="256">
        <v>686.4</v>
      </c>
      <c r="F74" s="256">
        <v>647.9</v>
      </c>
      <c r="G74" s="256">
        <v>626.1</v>
      </c>
      <c r="H74" s="256">
        <v>590.29999999999995</v>
      </c>
      <c r="I74" s="256">
        <v>590.29999999999995</v>
      </c>
      <c r="J74" s="373">
        <v>532.9</v>
      </c>
      <c r="K74" s="256"/>
      <c r="L74" s="256">
        <v>158.9</v>
      </c>
      <c r="M74" s="256">
        <v>153.19999999999999</v>
      </c>
      <c r="N74" s="256">
        <v>155.80000000000001</v>
      </c>
      <c r="O74" s="256">
        <v>158.19999999999999</v>
      </c>
      <c r="P74" s="256">
        <v>153.80000000000001</v>
      </c>
      <c r="Q74" s="256">
        <v>151.9</v>
      </c>
      <c r="R74" s="256">
        <v>152.70000000000002</v>
      </c>
      <c r="S74" s="256">
        <v>131.9</v>
      </c>
      <c r="T74" s="256">
        <v>153.80000000000001</v>
      </c>
      <c r="U74" s="256">
        <v>151.9</v>
      </c>
      <c r="V74" s="256">
        <v>152.70000000000002</v>
      </c>
      <c r="W74" s="256">
        <v>131.9</v>
      </c>
      <c r="X74" s="256">
        <v>126.8</v>
      </c>
      <c r="Y74" s="256">
        <v>128.1</v>
      </c>
      <c r="Z74" s="256">
        <v>136.19999999999999</v>
      </c>
      <c r="AA74" s="373">
        <v>141.80000000000001</v>
      </c>
      <c r="AC74" s="339"/>
      <c r="AD74" s="339"/>
      <c r="AE74" s="339"/>
      <c r="AF74" s="339"/>
    </row>
    <row r="75" spans="1:32" x14ac:dyDescent="0.25">
      <c r="D75" s="78" t="s">
        <v>95</v>
      </c>
      <c r="E75" s="316">
        <v>6.5</v>
      </c>
      <c r="F75" s="316">
        <v>5</v>
      </c>
      <c r="G75" s="256">
        <v>3.1</v>
      </c>
      <c r="H75" s="256">
        <v>5.8</v>
      </c>
      <c r="I75" s="256">
        <v>5.8</v>
      </c>
      <c r="J75" s="373">
        <v>2</v>
      </c>
      <c r="K75" s="256"/>
      <c r="L75" s="316">
        <v>0.3</v>
      </c>
      <c r="M75" s="316">
        <v>0.6</v>
      </c>
      <c r="N75" s="316">
        <v>0.7</v>
      </c>
      <c r="O75" s="256">
        <v>1.5</v>
      </c>
      <c r="P75" s="256">
        <v>0.5</v>
      </c>
      <c r="Q75" s="256">
        <v>2.7</v>
      </c>
      <c r="R75" s="256">
        <v>1.1000000000000001</v>
      </c>
      <c r="S75" s="256">
        <v>1.5</v>
      </c>
      <c r="T75" s="256">
        <v>0.5</v>
      </c>
      <c r="U75" s="256">
        <v>2.7</v>
      </c>
      <c r="V75" s="256">
        <v>1.1000000000000001</v>
      </c>
      <c r="W75" s="256">
        <v>1.5</v>
      </c>
      <c r="X75" s="256">
        <v>0.6</v>
      </c>
      <c r="Y75" s="256">
        <v>0.2</v>
      </c>
      <c r="Z75" s="256">
        <v>0</v>
      </c>
      <c r="AA75" s="373">
        <v>1.2</v>
      </c>
      <c r="AC75" s="339"/>
      <c r="AD75" s="339"/>
      <c r="AE75" s="339"/>
      <c r="AF75" s="339"/>
    </row>
    <row r="76" spans="1:32" s="251" customFormat="1" ht="13" x14ac:dyDescent="0.3">
      <c r="A76" s="252"/>
      <c r="D76" s="79" t="s">
        <v>96</v>
      </c>
      <c r="E76" s="371">
        <f>SUM(E74:E75)</f>
        <v>692.9</v>
      </c>
      <c r="F76" s="371">
        <f t="shared" ref="F76:J76" si="30">SUM(F74:F75)</f>
        <v>652.9</v>
      </c>
      <c r="G76" s="257">
        <f t="shared" si="30"/>
        <v>629.20000000000005</v>
      </c>
      <c r="H76" s="257">
        <f t="shared" si="30"/>
        <v>596.09999999999991</v>
      </c>
      <c r="I76" s="257">
        <f t="shared" si="30"/>
        <v>596.09999999999991</v>
      </c>
      <c r="J76" s="250">
        <f t="shared" si="30"/>
        <v>534.9</v>
      </c>
      <c r="K76" s="257"/>
      <c r="L76" s="371">
        <f t="shared" ref="L76:AA76" si="31">SUM(L74:L75)</f>
        <v>159.20000000000002</v>
      </c>
      <c r="M76" s="371">
        <f t="shared" si="31"/>
        <v>153.79999999999998</v>
      </c>
      <c r="N76" s="371">
        <f t="shared" si="31"/>
        <v>156.5</v>
      </c>
      <c r="O76" s="371">
        <f t="shared" si="31"/>
        <v>159.69999999999999</v>
      </c>
      <c r="P76" s="371">
        <f t="shared" si="31"/>
        <v>154.30000000000001</v>
      </c>
      <c r="Q76" s="257">
        <f t="shared" si="31"/>
        <v>154.6</v>
      </c>
      <c r="R76" s="257">
        <f t="shared" si="31"/>
        <v>153.80000000000001</v>
      </c>
      <c r="S76" s="257">
        <f t="shared" si="31"/>
        <v>133.4</v>
      </c>
      <c r="T76" s="371">
        <f t="shared" si="31"/>
        <v>154.30000000000001</v>
      </c>
      <c r="U76" s="371">
        <f t="shared" si="31"/>
        <v>154.6</v>
      </c>
      <c r="V76" s="257">
        <f t="shared" si="31"/>
        <v>153.80000000000001</v>
      </c>
      <c r="W76" s="257">
        <f t="shared" si="31"/>
        <v>133.4</v>
      </c>
      <c r="X76" s="257">
        <f t="shared" si="31"/>
        <v>127.39999999999999</v>
      </c>
      <c r="Y76" s="257">
        <f t="shared" si="31"/>
        <v>128.29999999999998</v>
      </c>
      <c r="Z76" s="257">
        <f t="shared" si="31"/>
        <v>136.19999999999999</v>
      </c>
      <c r="AA76" s="250">
        <f t="shared" si="31"/>
        <v>143</v>
      </c>
      <c r="AC76" s="339"/>
      <c r="AD76" s="339"/>
      <c r="AE76" s="339"/>
      <c r="AF76" s="339"/>
    </row>
    <row r="77" spans="1:32" x14ac:dyDescent="0.25">
      <c r="D77" s="161" t="s">
        <v>149</v>
      </c>
      <c r="E77" s="316">
        <v>-343.5</v>
      </c>
      <c r="F77" s="316">
        <v>-327.3</v>
      </c>
      <c r="G77" s="256">
        <v>-329.1</v>
      </c>
      <c r="H77" s="256">
        <v>-316.7</v>
      </c>
      <c r="I77" s="256">
        <v>-298.30000000000007</v>
      </c>
      <c r="J77" s="373">
        <v>-263.10000000000002</v>
      </c>
      <c r="K77" s="256"/>
      <c r="L77" s="316">
        <v>-78.90000000000002</v>
      </c>
      <c r="M77" s="316">
        <v>-80.199999999999989</v>
      </c>
      <c r="N77" s="316">
        <v>-79.899999999999991</v>
      </c>
      <c r="O77" s="256">
        <v>-90.1</v>
      </c>
      <c r="P77" s="374">
        <v>-81.3</v>
      </c>
      <c r="Q77" s="374">
        <v>-79.099999999999994</v>
      </c>
      <c r="R77" s="374">
        <v>-81.40000000000002</v>
      </c>
      <c r="S77" s="256">
        <v>-74.900000000000006</v>
      </c>
      <c r="T77" s="256">
        <v>-76.400000000000006</v>
      </c>
      <c r="U77" s="256">
        <v>-74.099999999999994</v>
      </c>
      <c r="V77" s="256">
        <v>-76.599999999999994</v>
      </c>
      <c r="W77" s="256">
        <v>-71.199999999999989</v>
      </c>
      <c r="X77" s="256">
        <v>-67.3</v>
      </c>
      <c r="Y77" s="256">
        <v>-64.400000000000006</v>
      </c>
      <c r="Z77" s="256">
        <v>-64</v>
      </c>
      <c r="AA77" s="373">
        <v>-67.399999999999991</v>
      </c>
      <c r="AC77" s="339"/>
      <c r="AD77" s="339"/>
      <c r="AE77" s="339"/>
      <c r="AF77" s="339"/>
    </row>
    <row r="78" spans="1:32" x14ac:dyDescent="0.25">
      <c r="D78" s="78" t="s">
        <v>143</v>
      </c>
      <c r="E78" s="256">
        <v>2.2999999999999998</v>
      </c>
      <c r="F78" s="256">
        <v>1.1000000000000001</v>
      </c>
      <c r="G78" s="256">
        <v>2.7</v>
      </c>
      <c r="H78" s="256">
        <v>2.2000000000000002</v>
      </c>
      <c r="I78" s="256">
        <v>2.1</v>
      </c>
      <c r="J78" s="373">
        <v>3.3</v>
      </c>
      <c r="K78" s="256"/>
      <c r="L78" s="256">
        <v>0.5</v>
      </c>
      <c r="M78" s="256">
        <v>0.9</v>
      </c>
      <c r="N78" s="256">
        <v>0.6</v>
      </c>
      <c r="O78" s="256">
        <v>0.7</v>
      </c>
      <c r="P78" s="256">
        <v>0.6</v>
      </c>
      <c r="Q78" s="256">
        <v>0.6</v>
      </c>
      <c r="R78" s="256">
        <v>0.4</v>
      </c>
      <c r="S78" s="256">
        <v>0.6</v>
      </c>
      <c r="T78" s="256">
        <v>0.6</v>
      </c>
      <c r="U78" s="256">
        <v>0.6</v>
      </c>
      <c r="V78" s="256">
        <v>0.3</v>
      </c>
      <c r="W78" s="256">
        <v>0.6</v>
      </c>
      <c r="X78" s="256">
        <v>0.6</v>
      </c>
      <c r="Y78" s="256">
        <v>0.9</v>
      </c>
      <c r="Z78" s="256">
        <v>1</v>
      </c>
      <c r="AA78" s="373">
        <v>0.8</v>
      </c>
      <c r="AC78" s="339"/>
      <c r="AD78" s="339"/>
      <c r="AE78" s="339"/>
      <c r="AF78" s="339"/>
    </row>
    <row r="79" spans="1:32" s="251" customFormat="1" ht="13" x14ac:dyDescent="0.3">
      <c r="A79" s="252"/>
      <c r="D79" s="77" t="s">
        <v>167</v>
      </c>
      <c r="E79" s="250">
        <f>SUM(E76:E78)</f>
        <v>351.7</v>
      </c>
      <c r="F79" s="250">
        <f t="shared" ref="F79:J79" si="32">SUM(F76:F78)</f>
        <v>326.7</v>
      </c>
      <c r="G79" s="250">
        <f t="shared" si="32"/>
        <v>302.8</v>
      </c>
      <c r="H79" s="250">
        <f t="shared" si="32"/>
        <v>281.59999999999991</v>
      </c>
      <c r="I79" s="250">
        <f t="shared" si="32"/>
        <v>299.89999999999986</v>
      </c>
      <c r="J79" s="254">
        <f t="shared" si="32"/>
        <v>275.09999999999997</v>
      </c>
      <c r="K79" s="250"/>
      <c r="L79" s="250">
        <f t="shared" ref="L79:AA79" si="33">SUM(L76:L78)</f>
        <v>80.8</v>
      </c>
      <c r="M79" s="250">
        <f t="shared" si="33"/>
        <v>74.5</v>
      </c>
      <c r="N79" s="250">
        <f t="shared" si="33"/>
        <v>77.2</v>
      </c>
      <c r="O79" s="250">
        <f t="shared" si="33"/>
        <v>70.3</v>
      </c>
      <c r="P79" s="250">
        <f t="shared" si="33"/>
        <v>73.600000000000009</v>
      </c>
      <c r="Q79" s="250">
        <f t="shared" si="33"/>
        <v>76.099999999999994</v>
      </c>
      <c r="R79" s="250">
        <f t="shared" si="33"/>
        <v>72.8</v>
      </c>
      <c r="S79" s="250">
        <f t="shared" si="33"/>
        <v>59.1</v>
      </c>
      <c r="T79" s="250">
        <f t="shared" si="33"/>
        <v>78.5</v>
      </c>
      <c r="U79" s="250">
        <f t="shared" si="33"/>
        <v>81.099999999999994</v>
      </c>
      <c r="V79" s="250">
        <f t="shared" si="33"/>
        <v>77.500000000000014</v>
      </c>
      <c r="W79" s="250">
        <f t="shared" si="33"/>
        <v>62.800000000000018</v>
      </c>
      <c r="X79" s="250">
        <f t="shared" si="33"/>
        <v>60.699999999999996</v>
      </c>
      <c r="Y79" s="250">
        <f t="shared" si="33"/>
        <v>64.799999999999983</v>
      </c>
      <c r="Z79" s="250">
        <f t="shared" si="33"/>
        <v>73.199999999999989</v>
      </c>
      <c r="AA79" s="254">
        <f t="shared" si="33"/>
        <v>76.400000000000006</v>
      </c>
      <c r="AC79" s="339"/>
      <c r="AD79" s="339"/>
      <c r="AE79" s="339"/>
      <c r="AF79" s="339"/>
    </row>
    <row r="80" spans="1:32" x14ac:dyDescent="0.25">
      <c r="D80" s="78" t="s">
        <v>36</v>
      </c>
      <c r="E80" s="256">
        <v>-146.39999999999998</v>
      </c>
      <c r="F80" s="256">
        <v>-153.19999999999999</v>
      </c>
      <c r="G80" s="256">
        <v>-153.4</v>
      </c>
      <c r="H80" s="256">
        <v>-132.5</v>
      </c>
      <c r="I80" s="256">
        <v>-143.29999999999998</v>
      </c>
      <c r="J80" s="373">
        <v>-145.20000000000002</v>
      </c>
      <c r="K80" s="256"/>
      <c r="L80" s="256">
        <v>-38</v>
      </c>
      <c r="M80" s="256">
        <v>-38.1</v>
      </c>
      <c r="N80" s="256">
        <v>-38.300000000000004</v>
      </c>
      <c r="O80" s="256">
        <v>-39</v>
      </c>
      <c r="P80" s="256">
        <v>-38</v>
      </c>
      <c r="Q80" s="256">
        <v>-31.5</v>
      </c>
      <c r="R80" s="256">
        <v>-31.9</v>
      </c>
      <c r="S80" s="256">
        <v>-31.1</v>
      </c>
      <c r="T80" s="256">
        <v>-41.7</v>
      </c>
      <c r="U80" s="256">
        <v>-33.700000000000003</v>
      </c>
      <c r="V80" s="256">
        <v>-34.1</v>
      </c>
      <c r="W80" s="256">
        <v>-33.800000000000004</v>
      </c>
      <c r="X80" s="256">
        <v>-33.699999999999996</v>
      </c>
      <c r="Y80" s="256">
        <v>-35.299999999999997</v>
      </c>
      <c r="Z80" s="256">
        <v>-35.1</v>
      </c>
      <c r="AA80" s="373">
        <v>-41.1</v>
      </c>
      <c r="AC80" s="339"/>
      <c r="AD80" s="339"/>
      <c r="AE80" s="339"/>
      <c r="AF80" s="339"/>
    </row>
    <row r="81" spans="1:32" s="251" customFormat="1" ht="13" x14ac:dyDescent="0.3">
      <c r="A81" s="252"/>
      <c r="D81" s="77" t="s">
        <v>168</v>
      </c>
      <c r="E81" s="250">
        <f>SUM(E79:E80)</f>
        <v>205.3</v>
      </c>
      <c r="F81" s="250">
        <f t="shared" ref="F81:J81" si="34">SUM(F79:F80)</f>
        <v>173.5</v>
      </c>
      <c r="G81" s="250">
        <f t="shared" si="34"/>
        <v>149.4</v>
      </c>
      <c r="H81" s="250">
        <f t="shared" si="34"/>
        <v>149.09999999999991</v>
      </c>
      <c r="I81" s="250">
        <f t="shared" si="34"/>
        <v>156.59999999999988</v>
      </c>
      <c r="J81" s="254">
        <f t="shared" si="34"/>
        <v>129.89999999999995</v>
      </c>
      <c r="K81" s="250"/>
      <c r="L81" s="250">
        <f t="shared" ref="L81:AA81" si="35">SUM(L79:L80)</f>
        <v>42.8</v>
      </c>
      <c r="M81" s="250">
        <f t="shared" si="35"/>
        <v>36.4</v>
      </c>
      <c r="N81" s="250">
        <f t="shared" si="35"/>
        <v>38.9</v>
      </c>
      <c r="O81" s="250">
        <f t="shared" si="35"/>
        <v>31.299999999999997</v>
      </c>
      <c r="P81" s="250">
        <f t="shared" si="35"/>
        <v>35.600000000000009</v>
      </c>
      <c r="Q81" s="250">
        <f t="shared" si="35"/>
        <v>44.599999999999994</v>
      </c>
      <c r="R81" s="250">
        <f t="shared" si="35"/>
        <v>40.9</v>
      </c>
      <c r="S81" s="250">
        <f t="shared" si="35"/>
        <v>28</v>
      </c>
      <c r="T81" s="250">
        <f t="shared" si="35"/>
        <v>36.799999999999997</v>
      </c>
      <c r="U81" s="250">
        <f t="shared" si="35"/>
        <v>47.399999999999991</v>
      </c>
      <c r="V81" s="250">
        <f t="shared" si="35"/>
        <v>43.400000000000013</v>
      </c>
      <c r="W81" s="250">
        <f t="shared" si="35"/>
        <v>29.000000000000014</v>
      </c>
      <c r="X81" s="250">
        <f t="shared" si="35"/>
        <v>27</v>
      </c>
      <c r="Y81" s="250">
        <f t="shared" si="35"/>
        <v>29.499999999999986</v>
      </c>
      <c r="Z81" s="250">
        <f t="shared" si="35"/>
        <v>38.099999999999987</v>
      </c>
      <c r="AA81" s="254">
        <f t="shared" si="35"/>
        <v>35.300000000000004</v>
      </c>
      <c r="AC81" s="339"/>
      <c r="AD81" s="339"/>
      <c r="AE81" s="339"/>
      <c r="AF81" s="339"/>
    </row>
    <row r="82" spans="1:32" x14ac:dyDescent="0.25">
      <c r="E82" s="314"/>
      <c r="F82" s="314"/>
      <c r="G82" s="314"/>
      <c r="H82" s="314"/>
      <c r="I82" s="314"/>
      <c r="J82" s="373"/>
      <c r="K82" s="210"/>
      <c r="L82" s="210"/>
      <c r="M82" s="210"/>
      <c r="N82" s="210"/>
      <c r="O82" s="210"/>
      <c r="P82" s="210"/>
      <c r="Q82" s="210"/>
      <c r="R82" s="210"/>
      <c r="S82" s="210"/>
      <c r="T82" s="210"/>
      <c r="U82" s="210"/>
      <c r="V82" s="210"/>
      <c r="W82" s="210"/>
      <c r="X82" s="210"/>
      <c r="Y82" s="210"/>
      <c r="Z82" s="210"/>
      <c r="AA82" s="373"/>
      <c r="AC82" s="339"/>
      <c r="AD82" s="339"/>
      <c r="AE82" s="339"/>
      <c r="AF82" s="339"/>
    </row>
    <row r="83" spans="1:32" x14ac:dyDescent="0.25">
      <c r="D83" s="163" t="s">
        <v>164</v>
      </c>
      <c r="E83" s="256">
        <v>11.484878</v>
      </c>
      <c r="F83" s="256">
        <v>11.415279</v>
      </c>
      <c r="G83" s="256">
        <v>11.401519</v>
      </c>
      <c r="H83" s="256">
        <v>9.4302220000000005</v>
      </c>
      <c r="I83" s="256">
        <v>9.4302220000000005</v>
      </c>
      <c r="J83" s="373">
        <v>9.3434310000000007</v>
      </c>
      <c r="K83" s="256"/>
      <c r="L83" s="256">
        <v>11.396972</v>
      </c>
      <c r="M83" s="256">
        <v>11.395455999999999</v>
      </c>
      <c r="N83" s="256">
        <v>11.395455999999999</v>
      </c>
      <c r="O83" s="256">
        <v>11.401519</v>
      </c>
      <c r="P83" s="256">
        <v>11.399365</v>
      </c>
      <c r="Q83" s="256">
        <v>11.318835999999999</v>
      </c>
      <c r="R83" s="256">
        <v>9.4337719999999994</v>
      </c>
      <c r="S83" s="256">
        <v>9.4302220000000005</v>
      </c>
      <c r="T83" s="256">
        <v>11.399365</v>
      </c>
      <c r="U83" s="256">
        <v>11.318835999999999</v>
      </c>
      <c r="V83" s="256">
        <v>9.4337719999999994</v>
      </c>
      <c r="W83" s="256">
        <v>9.4302220000000005</v>
      </c>
      <c r="X83" s="256">
        <v>9.023237</v>
      </c>
      <c r="Y83" s="256">
        <v>9.0708129999999993</v>
      </c>
      <c r="Z83" s="256">
        <v>9.2453350000000007</v>
      </c>
      <c r="AA83" s="373">
        <v>9.3434310000000007</v>
      </c>
      <c r="AC83" s="339"/>
      <c r="AD83" s="339"/>
      <c r="AE83" s="339"/>
      <c r="AF83" s="339"/>
    </row>
    <row r="84" spans="1:32" x14ac:dyDescent="0.25">
      <c r="D84" s="163" t="s">
        <v>169</v>
      </c>
      <c r="E84" s="256">
        <v>2.3254239999999999</v>
      </c>
      <c r="F84" s="256">
        <v>2.3254239999999999</v>
      </c>
      <c r="G84" s="256">
        <v>2.322514</v>
      </c>
      <c r="H84" s="256">
        <v>1.32416</v>
      </c>
      <c r="I84" s="256">
        <v>1.32416</v>
      </c>
      <c r="J84" s="373">
        <v>1.32416</v>
      </c>
      <c r="K84" s="256"/>
      <c r="L84" s="256">
        <v>2.3254239999999999</v>
      </c>
      <c r="M84" s="256">
        <v>2.3254239999999999</v>
      </c>
      <c r="N84" s="256">
        <v>2.3254239999999999</v>
      </c>
      <c r="O84" s="256">
        <v>2.322514</v>
      </c>
      <c r="P84" s="256">
        <v>2.322514</v>
      </c>
      <c r="Q84" s="256">
        <v>1.3178080000000001</v>
      </c>
      <c r="R84" s="256">
        <v>1.32416</v>
      </c>
      <c r="S84" s="256">
        <v>1.32416</v>
      </c>
      <c r="T84" s="256">
        <v>2.322514</v>
      </c>
      <c r="U84" s="256">
        <v>1.3178080000000001</v>
      </c>
      <c r="V84" s="256">
        <v>1.32416</v>
      </c>
      <c r="W84" s="256">
        <v>1.32416</v>
      </c>
      <c r="X84" s="256">
        <v>1.32416</v>
      </c>
      <c r="Y84" s="256">
        <v>1.32416</v>
      </c>
      <c r="Z84" s="256">
        <v>1.32416</v>
      </c>
      <c r="AA84" s="373">
        <v>1.32416</v>
      </c>
      <c r="AC84" s="339"/>
      <c r="AD84" s="339"/>
      <c r="AE84" s="339"/>
      <c r="AF84" s="339"/>
    </row>
    <row r="85" spans="1:32" x14ac:dyDescent="0.25">
      <c r="D85" s="163" t="s">
        <v>165</v>
      </c>
      <c r="E85" s="256">
        <v>0</v>
      </c>
      <c r="F85" s="256">
        <v>0</v>
      </c>
      <c r="G85" s="256">
        <v>0</v>
      </c>
      <c r="H85" s="256">
        <v>0</v>
      </c>
      <c r="I85" s="256">
        <v>0</v>
      </c>
      <c r="J85" s="373">
        <v>0</v>
      </c>
      <c r="K85" s="256"/>
      <c r="L85" s="256">
        <v>0</v>
      </c>
      <c r="M85" s="256">
        <v>0</v>
      </c>
      <c r="N85" s="256">
        <v>0</v>
      </c>
      <c r="O85" s="256">
        <v>0</v>
      </c>
      <c r="P85" s="256">
        <v>0</v>
      </c>
      <c r="Q85" s="256">
        <v>0</v>
      </c>
      <c r="R85" s="256">
        <v>0</v>
      </c>
      <c r="S85" s="256">
        <v>0</v>
      </c>
      <c r="T85" s="256">
        <v>0</v>
      </c>
      <c r="U85" s="256">
        <v>0</v>
      </c>
      <c r="V85" s="256">
        <v>0</v>
      </c>
      <c r="W85" s="256">
        <v>0</v>
      </c>
      <c r="X85" s="256">
        <v>0</v>
      </c>
      <c r="Y85" s="256">
        <v>0</v>
      </c>
      <c r="Z85" s="256">
        <v>0</v>
      </c>
      <c r="AA85" s="373">
        <v>0</v>
      </c>
      <c r="AC85" s="339"/>
      <c r="AD85" s="339"/>
      <c r="AE85" s="339"/>
      <c r="AF85" s="339"/>
    </row>
    <row r="86" spans="1:32" s="103" customFormat="1" x14ac:dyDescent="0.25">
      <c r="D86" s="165" t="s">
        <v>166</v>
      </c>
      <c r="E86" s="372">
        <v>0.91</v>
      </c>
      <c r="F86" s="372">
        <v>0.91</v>
      </c>
      <c r="G86" s="372">
        <v>0.85</v>
      </c>
      <c r="H86" s="372">
        <v>0.83</v>
      </c>
      <c r="I86" s="372">
        <v>0.83</v>
      </c>
      <c r="J86" s="375">
        <v>0.88</v>
      </c>
      <c r="K86" s="372"/>
      <c r="L86" s="372">
        <v>0.86</v>
      </c>
      <c r="M86" s="372">
        <v>0.83</v>
      </c>
      <c r="N86" s="372">
        <v>0.86</v>
      </c>
      <c r="O86" s="372">
        <v>0.85</v>
      </c>
      <c r="P86" s="372">
        <v>0.82</v>
      </c>
      <c r="Q86" s="372">
        <v>0.83</v>
      </c>
      <c r="R86" s="372">
        <v>0.84</v>
      </c>
      <c r="S86" s="372">
        <v>0.84</v>
      </c>
      <c r="T86" s="372">
        <v>0.82</v>
      </c>
      <c r="U86" s="372">
        <v>0.83</v>
      </c>
      <c r="V86" s="372">
        <v>0.84</v>
      </c>
      <c r="W86" s="372">
        <v>0.84</v>
      </c>
      <c r="X86" s="372">
        <v>0.83</v>
      </c>
      <c r="Y86" s="372">
        <v>0.88</v>
      </c>
      <c r="Z86" s="372">
        <v>0.91</v>
      </c>
      <c r="AA86" s="375">
        <v>0.91</v>
      </c>
      <c r="AC86" s="339"/>
      <c r="AD86" s="339"/>
      <c r="AE86" s="339"/>
      <c r="AF86" s="339"/>
    </row>
    <row r="87" spans="1:32" x14ac:dyDescent="0.25">
      <c r="D87" s="68"/>
      <c r="E87" s="314"/>
      <c r="F87" s="314"/>
      <c r="G87" s="314"/>
      <c r="H87" s="314"/>
      <c r="I87" s="314"/>
      <c r="J87" s="373"/>
      <c r="K87" s="210"/>
      <c r="L87" s="210"/>
      <c r="M87" s="210"/>
      <c r="N87" s="210"/>
      <c r="O87" s="210"/>
      <c r="P87" s="210"/>
      <c r="Q87" s="210"/>
      <c r="R87" s="210"/>
      <c r="S87" s="210"/>
      <c r="T87" s="210"/>
      <c r="U87" s="210"/>
      <c r="V87" s="210"/>
      <c r="W87" s="210"/>
      <c r="X87" s="210"/>
      <c r="Y87" s="210"/>
      <c r="Z87" s="210"/>
      <c r="AA87" s="373"/>
      <c r="AC87" s="339"/>
      <c r="AD87" s="339"/>
      <c r="AE87" s="339"/>
      <c r="AF87" s="339"/>
    </row>
    <row r="88" spans="1:32" ht="39.5" thickBot="1" x14ac:dyDescent="0.35">
      <c r="D88" s="167" t="s">
        <v>362</v>
      </c>
      <c r="E88" s="132">
        <v>2016</v>
      </c>
      <c r="F88" s="132">
        <v>2017</v>
      </c>
      <c r="G88" s="132">
        <v>2018</v>
      </c>
      <c r="H88" s="133" t="s">
        <v>195</v>
      </c>
      <c r="I88" s="132">
        <v>2019</v>
      </c>
      <c r="J88" s="206">
        <v>2020</v>
      </c>
      <c r="K88" s="132"/>
      <c r="L88" s="132" t="s">
        <v>185</v>
      </c>
      <c r="M88" s="132" t="s">
        <v>186</v>
      </c>
      <c r="N88" s="132" t="s">
        <v>187</v>
      </c>
      <c r="O88" s="132" t="s">
        <v>188</v>
      </c>
      <c r="P88" s="133" t="s">
        <v>196</v>
      </c>
      <c r="Q88" s="133" t="s">
        <v>197</v>
      </c>
      <c r="R88" s="133" t="s">
        <v>198</v>
      </c>
      <c r="S88" s="133" t="s">
        <v>199</v>
      </c>
      <c r="T88" s="132" t="s">
        <v>189</v>
      </c>
      <c r="U88" s="132" t="s">
        <v>190</v>
      </c>
      <c r="V88" s="132" t="s">
        <v>191</v>
      </c>
      <c r="W88" s="132" t="s">
        <v>192</v>
      </c>
      <c r="X88" s="132" t="s">
        <v>193</v>
      </c>
      <c r="Y88" s="132" t="s">
        <v>194</v>
      </c>
      <c r="Z88" s="132" t="s">
        <v>257</v>
      </c>
      <c r="AA88" s="134" t="s">
        <v>273</v>
      </c>
      <c r="AC88" s="339"/>
      <c r="AD88" s="339"/>
      <c r="AE88" s="339"/>
      <c r="AF88" s="339"/>
    </row>
    <row r="89" spans="1:32" ht="13" x14ac:dyDescent="0.3">
      <c r="D89" s="92" t="s">
        <v>0</v>
      </c>
      <c r="E89" s="85">
        <v>496.5</v>
      </c>
      <c r="F89" s="85">
        <v>471.6</v>
      </c>
      <c r="G89" s="85">
        <v>444.8</v>
      </c>
      <c r="H89" s="85">
        <v>424.4</v>
      </c>
      <c r="I89" s="85">
        <v>424.4</v>
      </c>
      <c r="J89" s="86">
        <v>412.3</v>
      </c>
      <c r="K89" s="85"/>
      <c r="L89" s="85">
        <v>114.6</v>
      </c>
      <c r="M89" s="85">
        <v>107.8</v>
      </c>
      <c r="N89" s="85">
        <v>110.4</v>
      </c>
      <c r="O89" s="85">
        <v>112</v>
      </c>
      <c r="P89" s="85">
        <v>110.6</v>
      </c>
      <c r="Q89" s="85">
        <v>107.7</v>
      </c>
      <c r="R89" s="85">
        <v>108.8</v>
      </c>
      <c r="S89" s="85">
        <v>97.3</v>
      </c>
      <c r="T89" s="85">
        <v>110.6</v>
      </c>
      <c r="U89" s="85">
        <v>107.7</v>
      </c>
      <c r="V89" s="85">
        <v>108.8</v>
      </c>
      <c r="W89" s="85">
        <v>97.3</v>
      </c>
      <c r="X89" s="85">
        <v>96.5</v>
      </c>
      <c r="Y89" s="85">
        <v>101.6</v>
      </c>
      <c r="Z89" s="85">
        <v>106.4</v>
      </c>
      <c r="AA89" s="86">
        <v>107.8</v>
      </c>
      <c r="AC89" s="339"/>
      <c r="AD89" s="339"/>
      <c r="AE89" s="339"/>
      <c r="AF89" s="339"/>
    </row>
    <row r="90" spans="1:32" ht="13" x14ac:dyDescent="0.3">
      <c r="D90" s="92" t="s">
        <v>95</v>
      </c>
      <c r="E90" s="310">
        <v>5.6</v>
      </c>
      <c r="F90" s="310">
        <v>1.7</v>
      </c>
      <c r="G90" s="85">
        <v>1.9</v>
      </c>
      <c r="H90" s="85">
        <v>3.6</v>
      </c>
      <c r="I90" s="85">
        <v>3.6</v>
      </c>
      <c r="J90" s="86">
        <v>1.8</v>
      </c>
      <c r="K90" s="85"/>
      <c r="L90" s="310">
        <v>0.3</v>
      </c>
      <c r="M90" s="310">
        <v>0.6</v>
      </c>
      <c r="N90" s="310">
        <v>0.6</v>
      </c>
      <c r="O90" s="85">
        <v>0.4</v>
      </c>
      <c r="P90" s="85">
        <v>0.5</v>
      </c>
      <c r="Q90" s="85">
        <v>1</v>
      </c>
      <c r="R90" s="85">
        <v>0.8</v>
      </c>
      <c r="S90" s="85">
        <v>1.3</v>
      </c>
      <c r="T90" s="85">
        <v>0.5</v>
      </c>
      <c r="U90" s="85">
        <v>1</v>
      </c>
      <c r="V90" s="85">
        <v>0.8</v>
      </c>
      <c r="W90" s="85">
        <v>1.3</v>
      </c>
      <c r="X90" s="85">
        <v>0.5</v>
      </c>
      <c r="Y90" s="85">
        <v>0.4</v>
      </c>
      <c r="Z90" s="85">
        <v>-0.1</v>
      </c>
      <c r="AA90" s="86">
        <v>1</v>
      </c>
      <c r="AC90" s="339"/>
      <c r="AD90" s="339"/>
      <c r="AE90" s="339"/>
      <c r="AF90" s="339"/>
    </row>
    <row r="91" spans="1:32" s="251" customFormat="1" ht="13" x14ac:dyDescent="0.3">
      <c r="A91" s="252"/>
      <c r="D91" s="79" t="s">
        <v>96</v>
      </c>
      <c r="E91" s="377">
        <f>SUM(E89:E90)</f>
        <v>502.1</v>
      </c>
      <c r="F91" s="377">
        <f t="shared" ref="F91:J91" si="36">SUM(F89:F90)</f>
        <v>473.3</v>
      </c>
      <c r="G91" s="341">
        <f t="shared" si="36"/>
        <v>446.7</v>
      </c>
      <c r="H91" s="341">
        <f t="shared" si="36"/>
        <v>428</v>
      </c>
      <c r="I91" s="341">
        <f t="shared" si="36"/>
        <v>428</v>
      </c>
      <c r="J91" s="259">
        <f t="shared" si="36"/>
        <v>414.1</v>
      </c>
      <c r="K91" s="257"/>
      <c r="L91" s="377">
        <f t="shared" ref="L91:AA91" si="37">SUM(L89:L90)</f>
        <v>114.89999999999999</v>
      </c>
      <c r="M91" s="377">
        <f t="shared" si="37"/>
        <v>108.39999999999999</v>
      </c>
      <c r="N91" s="377">
        <f t="shared" si="37"/>
        <v>111</v>
      </c>
      <c r="O91" s="377">
        <f t="shared" si="37"/>
        <v>112.4</v>
      </c>
      <c r="P91" s="377">
        <f t="shared" si="37"/>
        <v>111.1</v>
      </c>
      <c r="Q91" s="341">
        <f t="shared" si="37"/>
        <v>108.7</v>
      </c>
      <c r="R91" s="341">
        <f t="shared" si="37"/>
        <v>109.6</v>
      </c>
      <c r="S91" s="341">
        <f t="shared" si="37"/>
        <v>98.6</v>
      </c>
      <c r="T91" s="377">
        <f t="shared" si="37"/>
        <v>111.1</v>
      </c>
      <c r="U91" s="377">
        <f t="shared" si="37"/>
        <v>108.7</v>
      </c>
      <c r="V91" s="341">
        <f t="shared" si="37"/>
        <v>109.6</v>
      </c>
      <c r="W91" s="341">
        <f t="shared" si="37"/>
        <v>98.6</v>
      </c>
      <c r="X91" s="341">
        <f t="shared" si="37"/>
        <v>97</v>
      </c>
      <c r="Y91" s="341">
        <f t="shared" si="37"/>
        <v>102</v>
      </c>
      <c r="Z91" s="341">
        <f t="shared" si="37"/>
        <v>106.30000000000001</v>
      </c>
      <c r="AA91" s="259">
        <f t="shared" si="37"/>
        <v>108.8</v>
      </c>
      <c r="AC91" s="339"/>
      <c r="AD91" s="339"/>
      <c r="AE91" s="339"/>
      <c r="AF91" s="339"/>
    </row>
    <row r="92" spans="1:32" ht="13" x14ac:dyDescent="0.3">
      <c r="D92" s="164" t="s">
        <v>149</v>
      </c>
      <c r="E92" s="310">
        <v>-231.8</v>
      </c>
      <c r="F92" s="310">
        <v>-225.9</v>
      </c>
      <c r="G92" s="85">
        <v>-216.8</v>
      </c>
      <c r="H92" s="85">
        <v>-218.4</v>
      </c>
      <c r="I92" s="85">
        <v>-206.3</v>
      </c>
      <c r="J92" s="86">
        <v>-198.5</v>
      </c>
      <c r="K92" s="85"/>
      <c r="L92" s="310">
        <v>-53.29999999999999</v>
      </c>
      <c r="M92" s="310">
        <v>-55.099999999999994</v>
      </c>
      <c r="N92" s="310">
        <v>-53.2</v>
      </c>
      <c r="O92" s="85">
        <v>-55.2</v>
      </c>
      <c r="P92" s="376">
        <v>-55.5</v>
      </c>
      <c r="Q92" s="376">
        <v>-53.7</v>
      </c>
      <c r="R92" s="376">
        <v>-54.4</v>
      </c>
      <c r="S92" s="85">
        <v>-54.8</v>
      </c>
      <c r="T92" s="85">
        <v>-52.3</v>
      </c>
      <c r="U92" s="85">
        <v>-50.4</v>
      </c>
      <c r="V92" s="85">
        <v>-51.2</v>
      </c>
      <c r="W92" s="85">
        <v>-52.400000000000006</v>
      </c>
      <c r="X92" s="85">
        <v>-49.2</v>
      </c>
      <c r="Y92" s="85">
        <v>-49.3</v>
      </c>
      <c r="Z92" s="85">
        <v>-48.4</v>
      </c>
      <c r="AA92" s="86">
        <v>-51.599999999999994</v>
      </c>
      <c r="AC92" s="339"/>
      <c r="AD92" s="339"/>
      <c r="AE92" s="339"/>
      <c r="AF92" s="339"/>
    </row>
    <row r="93" spans="1:32" ht="13" x14ac:dyDescent="0.3">
      <c r="D93" s="92" t="s">
        <v>143</v>
      </c>
      <c r="E93" s="85">
        <v>1.9</v>
      </c>
      <c r="F93" s="85">
        <v>1.8</v>
      </c>
      <c r="G93" s="85">
        <v>1.1000000000000001</v>
      </c>
      <c r="H93" s="85">
        <v>0.7</v>
      </c>
      <c r="I93" s="85">
        <v>0.7</v>
      </c>
      <c r="J93" s="86">
        <v>0.8</v>
      </c>
      <c r="K93" s="85"/>
      <c r="L93" s="85">
        <v>0.1</v>
      </c>
      <c r="M93" s="85">
        <v>0.6</v>
      </c>
      <c r="N93" s="85">
        <v>0.1</v>
      </c>
      <c r="O93" s="85">
        <v>0.30000000000000004</v>
      </c>
      <c r="P93" s="85">
        <v>0.1</v>
      </c>
      <c r="Q93" s="85">
        <v>0.2</v>
      </c>
      <c r="R93" s="85">
        <v>0.19999999999999998</v>
      </c>
      <c r="S93" s="85">
        <v>0.2</v>
      </c>
      <c r="T93" s="85">
        <v>0.1</v>
      </c>
      <c r="U93" s="85">
        <v>0.2</v>
      </c>
      <c r="V93" s="85">
        <v>0.19999999999999998</v>
      </c>
      <c r="W93" s="85">
        <v>0.2</v>
      </c>
      <c r="X93" s="85">
        <v>0.2</v>
      </c>
      <c r="Y93" s="85">
        <v>0.2</v>
      </c>
      <c r="Z93" s="85">
        <v>0.2</v>
      </c>
      <c r="AA93" s="86">
        <v>0.2</v>
      </c>
      <c r="AC93" s="339"/>
      <c r="AD93" s="339"/>
      <c r="AE93" s="339"/>
      <c r="AF93" s="339"/>
    </row>
    <row r="94" spans="1:32" s="251" customFormat="1" ht="13" x14ac:dyDescent="0.3">
      <c r="A94" s="252"/>
      <c r="D94" s="77" t="s">
        <v>167</v>
      </c>
      <c r="E94" s="259">
        <f>SUM(E91:E93)</f>
        <v>272.2</v>
      </c>
      <c r="F94" s="259">
        <f t="shared" ref="F94:J94" si="38">SUM(F91:F93)</f>
        <v>249.20000000000002</v>
      </c>
      <c r="G94" s="259">
        <f t="shared" si="38"/>
        <v>230.99999999999997</v>
      </c>
      <c r="H94" s="259">
        <f t="shared" si="38"/>
        <v>210.29999999999998</v>
      </c>
      <c r="I94" s="259">
        <f t="shared" si="38"/>
        <v>222.39999999999998</v>
      </c>
      <c r="J94" s="260">
        <f t="shared" si="38"/>
        <v>216.40000000000003</v>
      </c>
      <c r="K94" s="250"/>
      <c r="L94" s="259">
        <f t="shared" ref="L94:AA94" si="39">SUM(L91:L93)</f>
        <v>61.7</v>
      </c>
      <c r="M94" s="259">
        <f t="shared" si="39"/>
        <v>53.9</v>
      </c>
      <c r="N94" s="259">
        <f t="shared" si="39"/>
        <v>57.9</v>
      </c>
      <c r="O94" s="259">
        <f t="shared" si="39"/>
        <v>57.5</v>
      </c>
      <c r="P94" s="259">
        <f t="shared" si="39"/>
        <v>55.699999999999996</v>
      </c>
      <c r="Q94" s="259">
        <f t="shared" si="39"/>
        <v>55.2</v>
      </c>
      <c r="R94" s="259">
        <f t="shared" si="39"/>
        <v>55.4</v>
      </c>
      <c r="S94" s="259">
        <f t="shared" si="39"/>
        <v>44</v>
      </c>
      <c r="T94" s="259">
        <f t="shared" si="39"/>
        <v>58.9</v>
      </c>
      <c r="U94" s="259">
        <f t="shared" si="39"/>
        <v>58.500000000000007</v>
      </c>
      <c r="V94" s="259">
        <f t="shared" si="39"/>
        <v>58.599999999999994</v>
      </c>
      <c r="W94" s="259">
        <f t="shared" si="39"/>
        <v>46.399999999999991</v>
      </c>
      <c r="X94" s="259">
        <f t="shared" si="39"/>
        <v>48</v>
      </c>
      <c r="Y94" s="259">
        <f t="shared" si="39"/>
        <v>52.900000000000006</v>
      </c>
      <c r="Z94" s="259">
        <f t="shared" si="39"/>
        <v>58.100000000000016</v>
      </c>
      <c r="AA94" s="260">
        <f t="shared" si="39"/>
        <v>57.400000000000006</v>
      </c>
      <c r="AC94" s="339"/>
      <c r="AD94" s="339"/>
      <c r="AE94" s="339"/>
      <c r="AF94" s="339"/>
    </row>
    <row r="95" spans="1:32" ht="13" x14ac:dyDescent="0.3">
      <c r="D95" s="92" t="s">
        <v>36</v>
      </c>
      <c r="E95" s="85">
        <v>-105.6</v>
      </c>
      <c r="F95" s="85">
        <v>-108.50000000000003</v>
      </c>
      <c r="G95" s="85">
        <v>-108.9</v>
      </c>
      <c r="H95" s="85">
        <v>-95.6</v>
      </c>
      <c r="I95" s="85">
        <v>-103.80000000000001</v>
      </c>
      <c r="J95" s="86">
        <v>-109.3</v>
      </c>
      <c r="K95" s="85"/>
      <c r="L95" s="85">
        <v>-26.700000000000003</v>
      </c>
      <c r="M95" s="85">
        <v>-27</v>
      </c>
      <c r="N95" s="85">
        <v>-27.2</v>
      </c>
      <c r="O95" s="85">
        <v>-28</v>
      </c>
      <c r="P95" s="85">
        <v>-26.700000000000003</v>
      </c>
      <c r="Q95" s="85">
        <v>-22.800000000000004</v>
      </c>
      <c r="R95" s="85">
        <v>-22.9</v>
      </c>
      <c r="S95" s="85">
        <v>-23.2</v>
      </c>
      <c r="T95" s="85">
        <v>-29.1</v>
      </c>
      <c r="U95" s="85">
        <v>-24.8</v>
      </c>
      <c r="V95" s="85">
        <v>-24.9</v>
      </c>
      <c r="W95" s="85">
        <v>-25</v>
      </c>
      <c r="X95" s="85">
        <v>-25.4</v>
      </c>
      <c r="Y95" s="85">
        <v>-27</v>
      </c>
      <c r="Z95" s="85">
        <v>-26.900000000000002</v>
      </c>
      <c r="AA95" s="86">
        <v>-30</v>
      </c>
      <c r="AC95" s="339"/>
      <c r="AD95" s="339"/>
      <c r="AE95" s="339"/>
      <c r="AF95" s="339"/>
    </row>
    <row r="96" spans="1:32" s="251" customFormat="1" ht="13" x14ac:dyDescent="0.3">
      <c r="A96" s="252"/>
      <c r="D96" s="77" t="s">
        <v>168</v>
      </c>
      <c r="E96" s="259">
        <f>SUM(E94:E95)</f>
        <v>166.6</v>
      </c>
      <c r="F96" s="259">
        <f t="shared" ref="F96:J96" si="40">SUM(F94:F95)</f>
        <v>140.69999999999999</v>
      </c>
      <c r="G96" s="259">
        <f t="shared" si="40"/>
        <v>122.09999999999997</v>
      </c>
      <c r="H96" s="259">
        <f t="shared" si="40"/>
        <v>114.69999999999999</v>
      </c>
      <c r="I96" s="259">
        <f t="shared" si="40"/>
        <v>118.59999999999997</v>
      </c>
      <c r="J96" s="260">
        <f t="shared" si="40"/>
        <v>107.10000000000004</v>
      </c>
      <c r="K96" s="250"/>
      <c r="L96" s="259">
        <f t="shared" ref="L96:AA96" si="41">SUM(L94:L95)</f>
        <v>35</v>
      </c>
      <c r="M96" s="259">
        <f t="shared" si="41"/>
        <v>26.9</v>
      </c>
      <c r="N96" s="259">
        <f t="shared" si="41"/>
        <v>30.7</v>
      </c>
      <c r="O96" s="259">
        <f t="shared" si="41"/>
        <v>29.5</v>
      </c>
      <c r="P96" s="259">
        <f t="shared" si="41"/>
        <v>28.999999999999993</v>
      </c>
      <c r="Q96" s="259">
        <f t="shared" si="41"/>
        <v>32.4</v>
      </c>
      <c r="R96" s="259">
        <f t="shared" si="41"/>
        <v>32.5</v>
      </c>
      <c r="S96" s="259">
        <f t="shared" si="41"/>
        <v>20.8</v>
      </c>
      <c r="T96" s="259">
        <f t="shared" si="41"/>
        <v>29.799999999999997</v>
      </c>
      <c r="U96" s="259">
        <f t="shared" si="41"/>
        <v>33.700000000000003</v>
      </c>
      <c r="V96" s="259">
        <f t="shared" si="41"/>
        <v>33.699999999999996</v>
      </c>
      <c r="W96" s="259">
        <f t="shared" si="41"/>
        <v>21.399999999999991</v>
      </c>
      <c r="X96" s="259">
        <f t="shared" si="41"/>
        <v>22.6</v>
      </c>
      <c r="Y96" s="259">
        <f t="shared" si="41"/>
        <v>25.900000000000006</v>
      </c>
      <c r="Z96" s="259">
        <f t="shared" si="41"/>
        <v>31.200000000000014</v>
      </c>
      <c r="AA96" s="260">
        <f t="shared" si="41"/>
        <v>27.400000000000006</v>
      </c>
      <c r="AC96" s="339"/>
      <c r="AD96" s="339"/>
      <c r="AE96" s="339"/>
      <c r="AF96" s="339"/>
    </row>
    <row r="97" spans="1:32" ht="13" x14ac:dyDescent="0.3">
      <c r="D97" s="93"/>
      <c r="E97" s="49"/>
      <c r="F97" s="49"/>
      <c r="G97" s="49"/>
      <c r="H97" s="49"/>
      <c r="I97" s="49"/>
      <c r="J97" s="49"/>
      <c r="K97" s="49"/>
      <c r="L97" s="49"/>
      <c r="M97" s="49"/>
      <c r="N97" s="49"/>
      <c r="O97" s="49"/>
      <c r="P97" s="49"/>
      <c r="Q97" s="49"/>
      <c r="R97" s="49"/>
      <c r="S97" s="49"/>
      <c r="T97" s="49"/>
      <c r="U97" s="49"/>
      <c r="V97" s="49"/>
      <c r="W97" s="49"/>
      <c r="X97" s="49"/>
      <c r="Y97" s="49"/>
      <c r="Z97" s="49"/>
      <c r="AA97" s="49"/>
      <c r="AC97" s="339"/>
      <c r="AD97" s="339"/>
      <c r="AE97" s="339"/>
      <c r="AF97" s="339"/>
    </row>
    <row r="98" spans="1:32" x14ac:dyDescent="0.25">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C98" s="339"/>
      <c r="AD98" s="339"/>
      <c r="AE98" s="339"/>
      <c r="AF98" s="339"/>
    </row>
    <row r="99" spans="1:32" ht="39.5" thickBot="1" x14ac:dyDescent="0.35">
      <c r="D99" s="166" t="s">
        <v>363</v>
      </c>
      <c r="E99" s="132">
        <v>2016</v>
      </c>
      <c r="F99" s="132">
        <v>2017</v>
      </c>
      <c r="G99" s="132">
        <v>2018</v>
      </c>
      <c r="H99" s="133" t="s">
        <v>195</v>
      </c>
      <c r="I99" s="132">
        <v>2019</v>
      </c>
      <c r="J99" s="206">
        <v>2020</v>
      </c>
      <c r="K99" s="132"/>
      <c r="L99" s="132" t="s">
        <v>185</v>
      </c>
      <c r="M99" s="132" t="s">
        <v>186</v>
      </c>
      <c r="N99" s="132" t="s">
        <v>187</v>
      </c>
      <c r="O99" s="132" t="s">
        <v>188</v>
      </c>
      <c r="P99" s="133" t="s">
        <v>196</v>
      </c>
      <c r="Q99" s="133" t="s">
        <v>197</v>
      </c>
      <c r="R99" s="133" t="s">
        <v>198</v>
      </c>
      <c r="S99" s="133" t="s">
        <v>199</v>
      </c>
      <c r="T99" s="132" t="s">
        <v>189</v>
      </c>
      <c r="U99" s="132" t="s">
        <v>190</v>
      </c>
      <c r="V99" s="132" t="s">
        <v>191</v>
      </c>
      <c r="W99" s="132" t="s">
        <v>192</v>
      </c>
      <c r="X99" s="132" t="s">
        <v>193</v>
      </c>
      <c r="Y99" s="132" t="s">
        <v>194</v>
      </c>
      <c r="Z99" s="132" t="s">
        <v>257</v>
      </c>
      <c r="AA99" s="134" t="s">
        <v>273</v>
      </c>
      <c r="AC99" s="339"/>
      <c r="AD99" s="339"/>
      <c r="AE99" s="339"/>
      <c r="AF99" s="339"/>
    </row>
    <row r="100" spans="1:32" x14ac:dyDescent="0.25">
      <c r="D100" s="78" t="s">
        <v>0</v>
      </c>
      <c r="E100" s="256">
        <v>0</v>
      </c>
      <c r="F100" s="256">
        <v>0</v>
      </c>
      <c r="G100" s="256">
        <v>0</v>
      </c>
      <c r="H100" s="256">
        <v>0</v>
      </c>
      <c r="I100" s="256">
        <v>0</v>
      </c>
      <c r="J100" s="373">
        <v>0</v>
      </c>
      <c r="K100" s="256"/>
      <c r="L100" s="256">
        <v>0</v>
      </c>
      <c r="M100" s="256">
        <v>0</v>
      </c>
      <c r="N100" s="256">
        <v>0</v>
      </c>
      <c r="O100" s="256">
        <v>0</v>
      </c>
      <c r="P100" s="256">
        <v>0</v>
      </c>
      <c r="Q100" s="256">
        <v>0</v>
      </c>
      <c r="R100" s="256">
        <v>0</v>
      </c>
      <c r="S100" s="256">
        <v>0</v>
      </c>
      <c r="T100" s="256">
        <v>0</v>
      </c>
      <c r="U100" s="256">
        <v>0</v>
      </c>
      <c r="V100" s="256">
        <v>0</v>
      </c>
      <c r="W100" s="256">
        <v>0</v>
      </c>
      <c r="X100" s="256">
        <v>0</v>
      </c>
      <c r="Y100" s="256">
        <v>0</v>
      </c>
      <c r="Z100" s="256">
        <v>0</v>
      </c>
      <c r="AA100" s="373">
        <v>0</v>
      </c>
      <c r="AC100" s="339"/>
      <c r="AD100" s="339"/>
      <c r="AE100" s="339"/>
      <c r="AF100" s="339"/>
    </row>
    <row r="101" spans="1:32" x14ac:dyDescent="0.25">
      <c r="D101" s="78" t="s">
        <v>95</v>
      </c>
      <c r="E101" s="316">
        <v>0.1</v>
      </c>
      <c r="F101" s="316">
        <v>3.1</v>
      </c>
      <c r="G101" s="256">
        <v>3.5</v>
      </c>
      <c r="H101" s="256">
        <v>3.8</v>
      </c>
      <c r="I101" s="256">
        <v>3.8</v>
      </c>
      <c r="J101" s="373">
        <v>4.2</v>
      </c>
      <c r="K101" s="256"/>
      <c r="L101" s="316">
        <v>0.7</v>
      </c>
      <c r="M101" s="316">
        <v>0.6</v>
      </c>
      <c r="N101" s="316">
        <v>0.8</v>
      </c>
      <c r="O101" s="256">
        <v>1.4</v>
      </c>
      <c r="P101" s="256">
        <v>1</v>
      </c>
      <c r="Q101" s="256">
        <v>1</v>
      </c>
      <c r="R101" s="256">
        <v>0.9</v>
      </c>
      <c r="S101" s="256">
        <v>0.9</v>
      </c>
      <c r="T101" s="256">
        <v>1</v>
      </c>
      <c r="U101" s="256">
        <v>1</v>
      </c>
      <c r="V101" s="256">
        <v>0.9</v>
      </c>
      <c r="W101" s="256">
        <v>0.9</v>
      </c>
      <c r="X101" s="256">
        <v>1</v>
      </c>
      <c r="Y101" s="256">
        <v>0.9</v>
      </c>
      <c r="Z101" s="256">
        <v>0.9</v>
      </c>
      <c r="AA101" s="373">
        <v>1.4</v>
      </c>
      <c r="AC101" s="339"/>
      <c r="AD101" s="339"/>
      <c r="AE101" s="339"/>
      <c r="AF101" s="339"/>
    </row>
    <row r="102" spans="1:32" s="251" customFormat="1" ht="13" x14ac:dyDescent="0.3">
      <c r="A102" s="252"/>
      <c r="D102" s="79" t="s">
        <v>96</v>
      </c>
      <c r="E102" s="371">
        <f>SUM(E100:E101)</f>
        <v>0.1</v>
      </c>
      <c r="F102" s="371">
        <f t="shared" ref="F102:J102" si="42">SUM(F100:F101)</f>
        <v>3.1</v>
      </c>
      <c r="G102" s="257">
        <f t="shared" si="42"/>
        <v>3.5</v>
      </c>
      <c r="H102" s="257">
        <f t="shared" si="42"/>
        <v>3.8</v>
      </c>
      <c r="I102" s="257">
        <f t="shared" si="42"/>
        <v>3.8</v>
      </c>
      <c r="J102" s="250">
        <f t="shared" si="42"/>
        <v>4.2</v>
      </c>
      <c r="K102" s="257"/>
      <c r="L102" s="371">
        <f t="shared" ref="L102:AA102" si="43">SUM(L100:L101)</f>
        <v>0.7</v>
      </c>
      <c r="M102" s="371">
        <f t="shared" si="43"/>
        <v>0.6</v>
      </c>
      <c r="N102" s="371">
        <f t="shared" si="43"/>
        <v>0.8</v>
      </c>
      <c r="O102" s="371">
        <f t="shared" si="43"/>
        <v>1.4</v>
      </c>
      <c r="P102" s="371">
        <f t="shared" si="43"/>
        <v>1</v>
      </c>
      <c r="Q102" s="257">
        <f t="shared" si="43"/>
        <v>1</v>
      </c>
      <c r="R102" s="257">
        <f t="shared" si="43"/>
        <v>0.9</v>
      </c>
      <c r="S102" s="257">
        <f t="shared" si="43"/>
        <v>0.9</v>
      </c>
      <c r="T102" s="371">
        <f t="shared" si="43"/>
        <v>1</v>
      </c>
      <c r="U102" s="371">
        <f t="shared" si="43"/>
        <v>1</v>
      </c>
      <c r="V102" s="257">
        <f t="shared" si="43"/>
        <v>0.9</v>
      </c>
      <c r="W102" s="257">
        <f t="shared" si="43"/>
        <v>0.9</v>
      </c>
      <c r="X102" s="257">
        <f t="shared" si="43"/>
        <v>1</v>
      </c>
      <c r="Y102" s="257">
        <f t="shared" si="43"/>
        <v>0.9</v>
      </c>
      <c r="Z102" s="257">
        <f t="shared" si="43"/>
        <v>0.9</v>
      </c>
      <c r="AA102" s="250">
        <f t="shared" si="43"/>
        <v>1.4</v>
      </c>
      <c r="AC102" s="339"/>
      <c r="AD102" s="339"/>
      <c r="AE102" s="339"/>
      <c r="AF102" s="339"/>
    </row>
    <row r="103" spans="1:32" x14ac:dyDescent="0.25">
      <c r="D103" s="161" t="s">
        <v>149</v>
      </c>
      <c r="E103" s="316">
        <v>-4.8999999999999968</v>
      </c>
      <c r="F103" s="316">
        <v>-6.4999999999999982</v>
      </c>
      <c r="G103" s="256">
        <v>-8.3000000000000007</v>
      </c>
      <c r="H103" s="256">
        <v>-9.3000000000000007</v>
      </c>
      <c r="I103" s="256">
        <v>-9.3000000000000007</v>
      </c>
      <c r="J103" s="373">
        <v>-9.5</v>
      </c>
      <c r="K103" s="256"/>
      <c r="L103" s="316">
        <v>-1.7999999999999996</v>
      </c>
      <c r="M103" s="316">
        <v>-0.19999999999999962</v>
      </c>
      <c r="N103" s="316">
        <v>-4.5999999999999996</v>
      </c>
      <c r="O103" s="256">
        <v>-1.7</v>
      </c>
      <c r="P103" s="374">
        <v>-2</v>
      </c>
      <c r="Q103" s="374">
        <v>-2.6</v>
      </c>
      <c r="R103" s="374">
        <v>-2.2000000000000011</v>
      </c>
      <c r="S103" s="256">
        <v>-2.5</v>
      </c>
      <c r="T103" s="256">
        <v>-1.9</v>
      </c>
      <c r="U103" s="256">
        <v>-2.8000000000000003</v>
      </c>
      <c r="V103" s="256">
        <v>-2.1</v>
      </c>
      <c r="W103" s="256">
        <v>-2.5</v>
      </c>
      <c r="X103" s="256">
        <v>-2.2999999999999998</v>
      </c>
      <c r="Y103" s="256">
        <v>-2.4</v>
      </c>
      <c r="Z103" s="256">
        <v>-2.1999999999999997</v>
      </c>
      <c r="AA103" s="373">
        <v>-2.6</v>
      </c>
      <c r="AC103" s="339"/>
      <c r="AD103" s="339"/>
      <c r="AE103" s="339"/>
      <c r="AF103" s="339"/>
    </row>
    <row r="104" spans="1:32" x14ac:dyDescent="0.25">
      <c r="D104" s="78" t="s">
        <v>143</v>
      </c>
      <c r="E104" s="256">
        <v>32.799999999999997</v>
      </c>
      <c r="F104" s="256">
        <v>36.5</v>
      </c>
      <c r="G104" s="256">
        <v>39.700000000000003</v>
      </c>
      <c r="H104" s="256">
        <v>46.5</v>
      </c>
      <c r="I104" s="256">
        <v>43.6</v>
      </c>
      <c r="J104" s="373">
        <v>47.9</v>
      </c>
      <c r="K104" s="256"/>
      <c r="L104" s="256">
        <v>9.4</v>
      </c>
      <c r="M104" s="256">
        <v>9.1999999999999993</v>
      </c>
      <c r="N104" s="256">
        <v>10.6</v>
      </c>
      <c r="O104" s="256">
        <v>10.5</v>
      </c>
      <c r="P104" s="256">
        <v>10.8</v>
      </c>
      <c r="Q104" s="256">
        <v>11.1</v>
      </c>
      <c r="R104" s="256">
        <v>12</v>
      </c>
      <c r="S104" s="256">
        <v>12.6</v>
      </c>
      <c r="T104" s="256">
        <v>10.6</v>
      </c>
      <c r="U104" s="256">
        <v>11.1</v>
      </c>
      <c r="V104" s="256">
        <v>11.9</v>
      </c>
      <c r="W104" s="256">
        <v>10</v>
      </c>
      <c r="X104" s="256">
        <v>13.9</v>
      </c>
      <c r="Y104" s="256">
        <v>10.9</v>
      </c>
      <c r="Z104" s="256">
        <v>11.5</v>
      </c>
      <c r="AA104" s="373">
        <v>11.6</v>
      </c>
      <c r="AC104" s="339"/>
      <c r="AD104" s="339"/>
      <c r="AE104" s="339"/>
      <c r="AF104" s="339"/>
    </row>
    <row r="105" spans="1:32" s="251" customFormat="1" ht="13" x14ac:dyDescent="0.3">
      <c r="A105" s="252"/>
      <c r="D105" s="77" t="s">
        <v>167</v>
      </c>
      <c r="E105" s="250">
        <f>SUM(E102:E104)</f>
        <v>28</v>
      </c>
      <c r="F105" s="250">
        <f t="shared" ref="F105:J105" si="44">SUM(F102:F104)</f>
        <v>33.1</v>
      </c>
      <c r="G105" s="250">
        <f t="shared" si="44"/>
        <v>34.900000000000006</v>
      </c>
      <c r="H105" s="250">
        <f t="shared" si="44"/>
        <v>41</v>
      </c>
      <c r="I105" s="250">
        <f t="shared" si="44"/>
        <v>38.1</v>
      </c>
      <c r="J105" s="254">
        <f t="shared" si="44"/>
        <v>42.6</v>
      </c>
      <c r="K105" s="250"/>
      <c r="L105" s="250">
        <f t="shared" ref="L105:AA105" si="45">SUM(L102:L104)</f>
        <v>8.3000000000000007</v>
      </c>
      <c r="M105" s="250">
        <f t="shared" si="45"/>
        <v>9.6</v>
      </c>
      <c r="N105" s="250">
        <f t="shared" si="45"/>
        <v>6.8</v>
      </c>
      <c r="O105" s="250">
        <f t="shared" si="45"/>
        <v>10.199999999999999</v>
      </c>
      <c r="P105" s="250">
        <f t="shared" si="45"/>
        <v>9.8000000000000007</v>
      </c>
      <c r="Q105" s="250">
        <f t="shared" si="45"/>
        <v>9.5</v>
      </c>
      <c r="R105" s="250">
        <f t="shared" si="45"/>
        <v>10.7</v>
      </c>
      <c r="S105" s="250">
        <f t="shared" si="45"/>
        <v>11</v>
      </c>
      <c r="T105" s="250">
        <f t="shared" si="45"/>
        <v>9.6999999999999993</v>
      </c>
      <c r="U105" s="250">
        <f t="shared" si="45"/>
        <v>9.2999999999999989</v>
      </c>
      <c r="V105" s="250">
        <f t="shared" si="45"/>
        <v>10.7</v>
      </c>
      <c r="W105" s="250">
        <f t="shared" si="45"/>
        <v>8.4</v>
      </c>
      <c r="X105" s="250">
        <f t="shared" si="45"/>
        <v>12.600000000000001</v>
      </c>
      <c r="Y105" s="250">
        <f t="shared" si="45"/>
        <v>9.4</v>
      </c>
      <c r="Z105" s="250">
        <f t="shared" si="45"/>
        <v>10.199999999999999</v>
      </c>
      <c r="AA105" s="254">
        <f t="shared" si="45"/>
        <v>10.399999999999999</v>
      </c>
      <c r="AC105" s="339"/>
      <c r="AD105" s="339"/>
      <c r="AE105" s="339"/>
      <c r="AF105" s="339"/>
    </row>
    <row r="106" spans="1:32" x14ac:dyDescent="0.25">
      <c r="D106" s="78" t="s">
        <v>36</v>
      </c>
      <c r="E106" s="256">
        <v>0</v>
      </c>
      <c r="F106" s="256">
        <v>0</v>
      </c>
      <c r="G106" s="256">
        <v>0</v>
      </c>
      <c r="H106" s="256">
        <v>0</v>
      </c>
      <c r="I106" s="256">
        <v>0</v>
      </c>
      <c r="J106" s="373">
        <v>0</v>
      </c>
      <c r="K106" s="256"/>
      <c r="L106" s="256">
        <v>0</v>
      </c>
      <c r="M106" s="256">
        <v>0</v>
      </c>
      <c r="N106" s="256">
        <v>0</v>
      </c>
      <c r="O106" s="256">
        <v>0</v>
      </c>
      <c r="P106" s="256">
        <v>0</v>
      </c>
      <c r="Q106" s="256">
        <v>0</v>
      </c>
      <c r="R106" s="256">
        <v>0</v>
      </c>
      <c r="S106" s="256">
        <v>0</v>
      </c>
      <c r="T106" s="256">
        <v>0</v>
      </c>
      <c r="U106" s="256">
        <v>0</v>
      </c>
      <c r="V106" s="256">
        <v>0</v>
      </c>
      <c r="W106" s="256">
        <v>0</v>
      </c>
      <c r="X106" s="256">
        <v>0</v>
      </c>
      <c r="Y106" s="256">
        <v>0</v>
      </c>
      <c r="Z106" s="256">
        <v>0</v>
      </c>
      <c r="AA106" s="373">
        <v>0</v>
      </c>
      <c r="AC106" s="339"/>
      <c r="AD106" s="339"/>
      <c r="AE106" s="339"/>
      <c r="AF106" s="339"/>
    </row>
    <row r="107" spans="1:32" s="251" customFormat="1" ht="13" x14ac:dyDescent="0.3">
      <c r="A107" s="252"/>
      <c r="D107" s="77" t="s">
        <v>168</v>
      </c>
      <c r="E107" s="250">
        <f>SUM(E105:E106)</f>
        <v>28</v>
      </c>
      <c r="F107" s="250">
        <f t="shared" ref="F107:J107" si="46">SUM(F105:F106)</f>
        <v>33.1</v>
      </c>
      <c r="G107" s="250">
        <f t="shared" si="46"/>
        <v>34.900000000000006</v>
      </c>
      <c r="H107" s="250">
        <f t="shared" si="46"/>
        <v>41</v>
      </c>
      <c r="I107" s="250">
        <f t="shared" si="46"/>
        <v>38.1</v>
      </c>
      <c r="J107" s="254">
        <f t="shared" si="46"/>
        <v>42.6</v>
      </c>
      <c r="K107" s="250"/>
      <c r="L107" s="250">
        <f t="shared" ref="L107:AA107" si="47">SUM(L105:L106)</f>
        <v>8.3000000000000007</v>
      </c>
      <c r="M107" s="250">
        <f t="shared" si="47"/>
        <v>9.6</v>
      </c>
      <c r="N107" s="250">
        <f t="shared" si="47"/>
        <v>6.8</v>
      </c>
      <c r="O107" s="250">
        <f t="shared" si="47"/>
        <v>10.199999999999999</v>
      </c>
      <c r="P107" s="250">
        <f t="shared" si="47"/>
        <v>9.8000000000000007</v>
      </c>
      <c r="Q107" s="250">
        <f t="shared" si="47"/>
        <v>9.5</v>
      </c>
      <c r="R107" s="250">
        <f t="shared" si="47"/>
        <v>10.7</v>
      </c>
      <c r="S107" s="250">
        <f t="shared" si="47"/>
        <v>11</v>
      </c>
      <c r="T107" s="250">
        <f t="shared" si="47"/>
        <v>9.6999999999999993</v>
      </c>
      <c r="U107" s="250">
        <f t="shared" si="47"/>
        <v>9.2999999999999989</v>
      </c>
      <c r="V107" s="250">
        <f t="shared" si="47"/>
        <v>10.7</v>
      </c>
      <c r="W107" s="250">
        <f t="shared" si="47"/>
        <v>8.4</v>
      </c>
      <c r="X107" s="250">
        <f t="shared" si="47"/>
        <v>12.600000000000001</v>
      </c>
      <c r="Y107" s="250">
        <f t="shared" si="47"/>
        <v>9.4</v>
      </c>
      <c r="Z107" s="250">
        <f t="shared" si="47"/>
        <v>10.199999999999999</v>
      </c>
      <c r="AA107" s="254">
        <f t="shared" si="47"/>
        <v>10.399999999999999</v>
      </c>
      <c r="AC107" s="339"/>
      <c r="AD107" s="339"/>
      <c r="AE107" s="339"/>
      <c r="AF107" s="339"/>
    </row>
    <row r="108" spans="1:32" collapsed="1" x14ac:dyDescent="0.25">
      <c r="E108" s="210"/>
      <c r="F108" s="210"/>
      <c r="G108" s="210"/>
      <c r="H108" s="210"/>
      <c r="I108" s="210"/>
      <c r="J108" s="373"/>
      <c r="K108" s="210"/>
      <c r="L108" s="210"/>
      <c r="M108" s="210"/>
      <c r="N108" s="210"/>
      <c r="O108" s="210"/>
      <c r="P108" s="210"/>
      <c r="Q108" s="210"/>
      <c r="R108" s="210"/>
      <c r="S108" s="210"/>
      <c r="T108" s="210"/>
      <c r="U108" s="210"/>
      <c r="V108" s="210"/>
      <c r="W108" s="210"/>
      <c r="X108" s="210"/>
      <c r="Y108" s="210"/>
      <c r="Z108" s="210"/>
      <c r="AA108" s="210"/>
      <c r="AC108" s="339"/>
      <c r="AD108" s="339"/>
      <c r="AE108" s="339"/>
      <c r="AF108" s="339"/>
    </row>
    <row r="109" spans="1:32" x14ac:dyDescent="0.25">
      <c r="D109" s="163" t="s">
        <v>164</v>
      </c>
      <c r="E109" s="256">
        <v>0</v>
      </c>
      <c r="F109" s="256">
        <v>0</v>
      </c>
      <c r="G109" s="256">
        <v>0</v>
      </c>
      <c r="H109" s="256">
        <v>0</v>
      </c>
      <c r="I109" s="256">
        <v>0</v>
      </c>
      <c r="J109" s="373">
        <v>0</v>
      </c>
      <c r="K109" s="256"/>
      <c r="L109" s="256">
        <v>0</v>
      </c>
      <c r="M109" s="256">
        <v>0</v>
      </c>
      <c r="N109" s="256">
        <v>0</v>
      </c>
      <c r="O109" s="256">
        <v>0</v>
      </c>
      <c r="P109" s="256">
        <v>0</v>
      </c>
      <c r="Q109" s="256">
        <v>0</v>
      </c>
      <c r="R109" s="256">
        <v>0</v>
      </c>
      <c r="S109" s="256">
        <v>0</v>
      </c>
      <c r="T109" s="256">
        <v>0</v>
      </c>
      <c r="U109" s="256">
        <v>0</v>
      </c>
      <c r="V109" s="256">
        <v>0</v>
      </c>
      <c r="W109" s="256">
        <v>0</v>
      </c>
      <c r="X109" s="256">
        <v>0</v>
      </c>
      <c r="Y109" s="256">
        <v>0</v>
      </c>
      <c r="Z109" s="256">
        <v>0</v>
      </c>
      <c r="AA109" s="373">
        <v>0</v>
      </c>
      <c r="AC109" s="339"/>
      <c r="AD109" s="339"/>
      <c r="AE109" s="339"/>
      <c r="AF109" s="339"/>
    </row>
    <row r="110" spans="1:32" x14ac:dyDescent="0.25">
      <c r="D110" s="163" t="s">
        <v>169</v>
      </c>
      <c r="E110" s="256">
        <v>0.84</v>
      </c>
      <c r="F110" s="256">
        <v>0.84</v>
      </c>
      <c r="G110" s="256">
        <v>0.99099999999999999</v>
      </c>
      <c r="H110" s="256">
        <v>1.161</v>
      </c>
      <c r="I110" s="256">
        <v>1.161</v>
      </c>
      <c r="J110" s="373">
        <v>1.161</v>
      </c>
      <c r="K110" s="256"/>
      <c r="L110" s="256">
        <v>0.84</v>
      </c>
      <c r="M110" s="256">
        <v>0.84</v>
      </c>
      <c r="N110" s="256">
        <v>0.84</v>
      </c>
      <c r="O110" s="256">
        <v>0.99099999999999999</v>
      </c>
      <c r="P110" s="256">
        <v>0.99099999999999999</v>
      </c>
      <c r="Q110" s="256">
        <v>0.99099999999999999</v>
      </c>
      <c r="R110" s="256">
        <v>1.161</v>
      </c>
      <c r="S110" s="256">
        <v>1.161</v>
      </c>
      <c r="T110" s="256">
        <v>0.99099999999999999</v>
      </c>
      <c r="U110" s="256">
        <v>0.99099999999999999</v>
      </c>
      <c r="V110" s="256">
        <v>1.161</v>
      </c>
      <c r="W110" s="256">
        <v>1.161</v>
      </c>
      <c r="X110" s="256">
        <v>1.161</v>
      </c>
      <c r="Y110" s="256">
        <v>1.161</v>
      </c>
      <c r="Z110" s="256">
        <v>1.161</v>
      </c>
      <c r="AA110" s="373">
        <v>1.161</v>
      </c>
      <c r="AC110" s="339"/>
      <c r="AD110" s="339"/>
      <c r="AE110" s="339"/>
      <c r="AF110" s="339"/>
    </row>
    <row r="111" spans="1:32" x14ac:dyDescent="0.25">
      <c r="D111" s="163" t="s">
        <v>165</v>
      </c>
      <c r="E111" s="256">
        <v>0</v>
      </c>
      <c r="F111" s="256">
        <v>0</v>
      </c>
      <c r="G111" s="256">
        <v>0</v>
      </c>
      <c r="H111" s="256">
        <v>0</v>
      </c>
      <c r="I111" s="256">
        <v>0</v>
      </c>
      <c r="J111" s="373">
        <v>0</v>
      </c>
      <c r="K111" s="256"/>
      <c r="L111" s="256">
        <v>0</v>
      </c>
      <c r="M111" s="256">
        <v>0</v>
      </c>
      <c r="N111" s="256">
        <v>0</v>
      </c>
      <c r="O111" s="256">
        <v>0</v>
      </c>
      <c r="P111" s="256">
        <v>0</v>
      </c>
      <c r="Q111" s="256">
        <v>0</v>
      </c>
      <c r="R111" s="256">
        <v>0</v>
      </c>
      <c r="S111" s="256">
        <v>0</v>
      </c>
      <c r="T111" s="256">
        <v>0</v>
      </c>
      <c r="U111" s="256">
        <v>0</v>
      </c>
      <c r="V111" s="256">
        <v>0</v>
      </c>
      <c r="W111" s="256">
        <v>0</v>
      </c>
      <c r="X111" s="256">
        <v>0</v>
      </c>
      <c r="Y111" s="256">
        <v>0</v>
      </c>
      <c r="Z111" s="256">
        <v>0</v>
      </c>
      <c r="AA111" s="373">
        <v>0</v>
      </c>
      <c r="AC111" s="339"/>
      <c r="AD111" s="339"/>
      <c r="AE111" s="339"/>
      <c r="AF111" s="339"/>
    </row>
    <row r="112" spans="1:32" s="103" customFormat="1" x14ac:dyDescent="0.25">
      <c r="D112" s="165" t="s">
        <v>166</v>
      </c>
      <c r="E112" s="262" t="s">
        <v>280</v>
      </c>
      <c r="F112" s="262" t="s">
        <v>280</v>
      </c>
      <c r="G112" s="262" t="s">
        <v>280</v>
      </c>
      <c r="H112" s="262" t="s">
        <v>280</v>
      </c>
      <c r="I112" s="262" t="s">
        <v>280</v>
      </c>
      <c r="J112" s="263" t="s">
        <v>280</v>
      </c>
      <c r="K112" s="372"/>
      <c r="L112" s="262" t="s">
        <v>280</v>
      </c>
      <c r="M112" s="262" t="s">
        <v>280</v>
      </c>
      <c r="N112" s="262" t="s">
        <v>280</v>
      </c>
      <c r="O112" s="262" t="s">
        <v>280</v>
      </c>
      <c r="P112" s="262" t="s">
        <v>280</v>
      </c>
      <c r="Q112" s="262" t="s">
        <v>280</v>
      </c>
      <c r="R112" s="262" t="s">
        <v>280</v>
      </c>
      <c r="S112" s="262" t="s">
        <v>280</v>
      </c>
      <c r="T112" s="262" t="s">
        <v>280</v>
      </c>
      <c r="U112" s="262" t="s">
        <v>280</v>
      </c>
      <c r="V112" s="262" t="s">
        <v>280</v>
      </c>
      <c r="W112" s="262" t="s">
        <v>280</v>
      </c>
      <c r="X112" s="262" t="s">
        <v>280</v>
      </c>
      <c r="Y112" s="262" t="s">
        <v>280</v>
      </c>
      <c r="Z112" s="262" t="s">
        <v>280</v>
      </c>
      <c r="AA112" s="263"/>
      <c r="AC112" s="339"/>
      <c r="AD112" s="339"/>
      <c r="AE112" s="339"/>
      <c r="AF112" s="339"/>
    </row>
    <row r="113" spans="1:32" x14ac:dyDescent="0.25">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c r="AA113" s="210"/>
      <c r="AC113" s="339"/>
      <c r="AD113" s="339"/>
      <c r="AE113" s="339"/>
      <c r="AF113" s="339"/>
    </row>
    <row r="114" spans="1:32" x14ac:dyDescent="0.25">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C114" s="339"/>
      <c r="AD114" s="339"/>
      <c r="AE114" s="339"/>
      <c r="AF114" s="339"/>
    </row>
    <row r="115" spans="1:32" ht="39.5" thickBot="1" x14ac:dyDescent="0.35">
      <c r="D115" s="166" t="s">
        <v>364</v>
      </c>
      <c r="E115" s="132">
        <v>2016</v>
      </c>
      <c r="F115" s="132">
        <v>2017</v>
      </c>
      <c r="G115" s="132">
        <v>2018</v>
      </c>
      <c r="H115" s="133" t="s">
        <v>195</v>
      </c>
      <c r="I115" s="132">
        <v>2019</v>
      </c>
      <c r="J115" s="206">
        <v>2020</v>
      </c>
      <c r="K115" s="132"/>
      <c r="L115" s="132" t="s">
        <v>185</v>
      </c>
      <c r="M115" s="132" t="s">
        <v>186</v>
      </c>
      <c r="N115" s="132" t="s">
        <v>187</v>
      </c>
      <c r="O115" s="132" t="s">
        <v>188</v>
      </c>
      <c r="P115" s="133" t="s">
        <v>196</v>
      </c>
      <c r="Q115" s="133" t="s">
        <v>197</v>
      </c>
      <c r="R115" s="133" t="s">
        <v>198</v>
      </c>
      <c r="S115" s="133" t="s">
        <v>199</v>
      </c>
      <c r="T115" s="132" t="s">
        <v>189</v>
      </c>
      <c r="U115" s="132" t="s">
        <v>190</v>
      </c>
      <c r="V115" s="132" t="s">
        <v>191</v>
      </c>
      <c r="W115" s="132" t="s">
        <v>192</v>
      </c>
      <c r="X115" s="132" t="s">
        <v>193</v>
      </c>
      <c r="Y115" s="132" t="s">
        <v>194</v>
      </c>
      <c r="Z115" s="132" t="s">
        <v>257</v>
      </c>
      <c r="AA115" s="134" t="s">
        <v>273</v>
      </c>
      <c r="AC115" s="339"/>
      <c r="AD115" s="339"/>
      <c r="AE115" s="339"/>
      <c r="AF115" s="339"/>
    </row>
    <row r="116" spans="1:32" x14ac:dyDescent="0.25">
      <c r="D116" s="78" t="s">
        <v>0</v>
      </c>
      <c r="E116" s="256">
        <v>1.6</v>
      </c>
      <c r="F116" s="256">
        <v>1.8</v>
      </c>
      <c r="G116" s="256">
        <v>1</v>
      </c>
      <c r="H116" s="256">
        <v>4.7</v>
      </c>
      <c r="I116" s="256">
        <v>4.7</v>
      </c>
      <c r="J116" s="373">
        <v>2.9</v>
      </c>
      <c r="K116" s="256"/>
      <c r="L116" s="256">
        <v>0.3</v>
      </c>
      <c r="M116" s="256">
        <v>0.2</v>
      </c>
      <c r="N116" s="256">
        <v>0.2</v>
      </c>
      <c r="O116" s="256">
        <v>0.3</v>
      </c>
      <c r="P116" s="256">
        <v>0.2</v>
      </c>
      <c r="Q116" s="256">
        <v>1.5999999999999999</v>
      </c>
      <c r="R116" s="256">
        <v>0.1</v>
      </c>
      <c r="S116" s="256">
        <v>2.8</v>
      </c>
      <c r="T116" s="256">
        <v>0.2</v>
      </c>
      <c r="U116" s="256">
        <v>1.5999999999999999</v>
      </c>
      <c r="V116" s="256">
        <v>0.1</v>
      </c>
      <c r="W116" s="256">
        <v>2.8</v>
      </c>
      <c r="X116" s="256">
        <v>1.4</v>
      </c>
      <c r="Y116" s="256">
        <v>1.4</v>
      </c>
      <c r="Z116" s="256">
        <v>1.6</v>
      </c>
      <c r="AA116" s="373">
        <v>-1.5</v>
      </c>
      <c r="AC116" s="339"/>
      <c r="AD116" s="339"/>
      <c r="AE116" s="339"/>
      <c r="AF116" s="339"/>
    </row>
    <row r="117" spans="1:32" x14ac:dyDescent="0.25">
      <c r="D117" s="78" t="s">
        <v>95</v>
      </c>
      <c r="E117" s="316">
        <v>0</v>
      </c>
      <c r="F117" s="316">
        <v>0.1</v>
      </c>
      <c r="G117" s="256">
        <v>0.1</v>
      </c>
      <c r="H117" s="256">
        <v>0.2</v>
      </c>
      <c r="I117" s="256">
        <v>0.2</v>
      </c>
      <c r="J117" s="373">
        <v>0</v>
      </c>
      <c r="K117" s="256"/>
      <c r="L117" s="316">
        <v>0.1</v>
      </c>
      <c r="M117" s="316">
        <v>0</v>
      </c>
      <c r="N117" s="316">
        <v>0</v>
      </c>
      <c r="O117" s="256">
        <v>0</v>
      </c>
      <c r="P117" s="256">
        <v>0</v>
      </c>
      <c r="Q117" s="256">
        <v>0</v>
      </c>
      <c r="R117" s="256">
        <v>0</v>
      </c>
      <c r="S117" s="256">
        <v>0.2</v>
      </c>
      <c r="T117" s="256">
        <v>0</v>
      </c>
      <c r="U117" s="256">
        <v>0</v>
      </c>
      <c r="V117" s="256">
        <v>0.1</v>
      </c>
      <c r="W117" s="256">
        <v>0.1</v>
      </c>
      <c r="X117" s="256">
        <v>0</v>
      </c>
      <c r="Y117" s="256">
        <v>0.1</v>
      </c>
      <c r="Z117" s="256">
        <v>0.1</v>
      </c>
      <c r="AA117" s="373">
        <v>-0.2</v>
      </c>
      <c r="AC117" s="339"/>
      <c r="AD117" s="339"/>
      <c r="AE117" s="339"/>
      <c r="AF117" s="339"/>
    </row>
    <row r="118" spans="1:32" s="251" customFormat="1" ht="13" x14ac:dyDescent="0.3">
      <c r="A118" s="252"/>
      <c r="D118" s="79" t="s">
        <v>96</v>
      </c>
      <c r="E118" s="371">
        <f>SUM(E116:E117)</f>
        <v>1.6</v>
      </c>
      <c r="F118" s="371">
        <f t="shared" ref="F118:J118" si="48">SUM(F116:F117)</f>
        <v>1.9000000000000001</v>
      </c>
      <c r="G118" s="257">
        <f t="shared" si="48"/>
        <v>1.1000000000000001</v>
      </c>
      <c r="H118" s="257">
        <f t="shared" si="48"/>
        <v>4.9000000000000004</v>
      </c>
      <c r="I118" s="257">
        <f t="shared" si="48"/>
        <v>4.9000000000000004</v>
      </c>
      <c r="J118" s="250">
        <f t="shared" si="48"/>
        <v>2.9</v>
      </c>
      <c r="K118" s="257"/>
      <c r="L118" s="371">
        <f t="shared" ref="L118:AA118" si="49">SUM(L116:L117)</f>
        <v>0.4</v>
      </c>
      <c r="M118" s="371">
        <f t="shared" si="49"/>
        <v>0.2</v>
      </c>
      <c r="N118" s="371">
        <f t="shared" si="49"/>
        <v>0.2</v>
      </c>
      <c r="O118" s="371">
        <f t="shared" si="49"/>
        <v>0.3</v>
      </c>
      <c r="P118" s="371">
        <f t="shared" si="49"/>
        <v>0.2</v>
      </c>
      <c r="Q118" s="257">
        <f t="shared" si="49"/>
        <v>1.5999999999999999</v>
      </c>
      <c r="R118" s="257">
        <f t="shared" si="49"/>
        <v>0.1</v>
      </c>
      <c r="S118" s="257">
        <f t="shared" si="49"/>
        <v>3</v>
      </c>
      <c r="T118" s="371">
        <f t="shared" si="49"/>
        <v>0.2</v>
      </c>
      <c r="U118" s="371">
        <f t="shared" si="49"/>
        <v>1.5999999999999999</v>
      </c>
      <c r="V118" s="257">
        <f t="shared" si="49"/>
        <v>0.2</v>
      </c>
      <c r="W118" s="257">
        <f t="shared" si="49"/>
        <v>2.9</v>
      </c>
      <c r="X118" s="257">
        <f t="shared" si="49"/>
        <v>1.4</v>
      </c>
      <c r="Y118" s="257">
        <f t="shared" si="49"/>
        <v>1.5</v>
      </c>
      <c r="Z118" s="257">
        <f t="shared" si="49"/>
        <v>1.7000000000000002</v>
      </c>
      <c r="AA118" s="250">
        <f t="shared" si="49"/>
        <v>-1.7</v>
      </c>
      <c r="AC118" s="339"/>
      <c r="AD118" s="339"/>
      <c r="AE118" s="339"/>
      <c r="AF118" s="339"/>
    </row>
    <row r="119" spans="1:32" x14ac:dyDescent="0.25">
      <c r="D119" s="161" t="s">
        <v>149</v>
      </c>
      <c r="E119" s="316">
        <v>-3.2</v>
      </c>
      <c r="F119" s="316">
        <v>-31.499999999999996</v>
      </c>
      <c r="G119" s="256">
        <v>-43.1</v>
      </c>
      <c r="H119" s="256">
        <v>-52.2</v>
      </c>
      <c r="I119" s="256">
        <v>-49.699999999999996</v>
      </c>
      <c r="J119" s="373">
        <v>-51</v>
      </c>
      <c r="K119" s="256"/>
      <c r="L119" s="316">
        <v>-4.4000000000000004</v>
      </c>
      <c r="M119" s="316">
        <v>-16.899999999999999</v>
      </c>
      <c r="N119" s="316">
        <v>-8.2999999999999989</v>
      </c>
      <c r="O119" s="256">
        <v>-13.5</v>
      </c>
      <c r="P119" s="374">
        <v>-9.6999999999999993</v>
      </c>
      <c r="Q119" s="374">
        <v>-11.5</v>
      </c>
      <c r="R119" s="374">
        <v>-12.499999999999998</v>
      </c>
      <c r="S119" s="256">
        <v>-18.5</v>
      </c>
      <c r="T119" s="256">
        <v>-9.1999999999999993</v>
      </c>
      <c r="U119" s="256">
        <v>-10.9</v>
      </c>
      <c r="V119" s="256">
        <v>-11.9</v>
      </c>
      <c r="W119" s="256">
        <v>-17.7</v>
      </c>
      <c r="X119" s="256">
        <v>-14</v>
      </c>
      <c r="Y119" s="256">
        <v>-12.7</v>
      </c>
      <c r="Z119" s="256">
        <v>-13.899999999999999</v>
      </c>
      <c r="AA119" s="373">
        <v>-10.399999999999999</v>
      </c>
      <c r="AC119" s="339"/>
      <c r="AD119" s="339"/>
      <c r="AE119" s="339"/>
      <c r="AF119" s="339"/>
    </row>
    <row r="120" spans="1:32" x14ac:dyDescent="0.25">
      <c r="D120" s="78" t="s">
        <v>143</v>
      </c>
      <c r="E120" s="256">
        <v>0.5</v>
      </c>
      <c r="F120" s="256">
        <v>0.1</v>
      </c>
      <c r="G120" s="256">
        <v>0.2</v>
      </c>
      <c r="H120" s="256">
        <v>-0.1</v>
      </c>
      <c r="I120" s="256">
        <v>-0.1</v>
      </c>
      <c r="J120" s="373">
        <v>0</v>
      </c>
      <c r="K120" s="256"/>
      <c r="L120" s="256">
        <v>0</v>
      </c>
      <c r="M120" s="256">
        <v>0</v>
      </c>
      <c r="N120" s="256">
        <v>0.2</v>
      </c>
      <c r="O120" s="256">
        <v>0</v>
      </c>
      <c r="P120" s="256">
        <v>0</v>
      </c>
      <c r="Q120" s="256">
        <v>-0.1</v>
      </c>
      <c r="R120" s="256">
        <v>0</v>
      </c>
      <c r="S120" s="256">
        <v>0</v>
      </c>
      <c r="T120" s="256">
        <v>0.1</v>
      </c>
      <c r="U120" s="256">
        <v>-0.2</v>
      </c>
      <c r="V120" s="256">
        <v>0</v>
      </c>
      <c r="W120" s="256">
        <v>0</v>
      </c>
      <c r="X120" s="256">
        <v>0.1</v>
      </c>
      <c r="Y120" s="256">
        <v>-0.1</v>
      </c>
      <c r="Z120" s="256">
        <v>0.1</v>
      </c>
      <c r="AA120" s="373">
        <v>-0.1</v>
      </c>
      <c r="AC120" s="339"/>
      <c r="AD120" s="339"/>
      <c r="AE120" s="339"/>
      <c r="AF120" s="339"/>
    </row>
    <row r="121" spans="1:32" s="251" customFormat="1" ht="13" x14ac:dyDescent="0.3">
      <c r="A121" s="252"/>
      <c r="D121" s="77" t="s">
        <v>167</v>
      </c>
      <c r="E121" s="250">
        <f>SUM(E118:E120)</f>
        <v>-1.1000000000000001</v>
      </c>
      <c r="F121" s="250">
        <f t="shared" ref="F121:J121" si="50">SUM(F118:F120)</f>
        <v>-29.499999999999996</v>
      </c>
      <c r="G121" s="250">
        <f t="shared" si="50"/>
        <v>-41.8</v>
      </c>
      <c r="H121" s="250">
        <f t="shared" si="50"/>
        <v>-47.400000000000006</v>
      </c>
      <c r="I121" s="250">
        <f t="shared" si="50"/>
        <v>-44.9</v>
      </c>
      <c r="J121" s="254">
        <f t="shared" si="50"/>
        <v>-48.1</v>
      </c>
      <c r="K121" s="250"/>
      <c r="L121" s="250">
        <f t="shared" ref="L121:AA121" si="51">SUM(L118:L120)</f>
        <v>-4</v>
      </c>
      <c r="M121" s="250">
        <f t="shared" si="51"/>
        <v>-16.7</v>
      </c>
      <c r="N121" s="250">
        <f t="shared" si="51"/>
        <v>-7.8999999999999995</v>
      </c>
      <c r="O121" s="250">
        <f t="shared" si="51"/>
        <v>-13.2</v>
      </c>
      <c r="P121" s="250">
        <f t="shared" si="51"/>
        <v>-9.5</v>
      </c>
      <c r="Q121" s="250">
        <f t="shared" si="51"/>
        <v>-10</v>
      </c>
      <c r="R121" s="250">
        <f t="shared" si="51"/>
        <v>-12.399999999999999</v>
      </c>
      <c r="S121" s="250">
        <f t="shared" si="51"/>
        <v>-15.5</v>
      </c>
      <c r="T121" s="250">
        <f t="shared" si="51"/>
        <v>-8.9</v>
      </c>
      <c r="U121" s="250">
        <f t="shared" si="51"/>
        <v>-9.5</v>
      </c>
      <c r="V121" s="250">
        <f t="shared" si="51"/>
        <v>-11.700000000000001</v>
      </c>
      <c r="W121" s="250">
        <f t="shared" si="51"/>
        <v>-14.799999999999999</v>
      </c>
      <c r="X121" s="250">
        <f t="shared" si="51"/>
        <v>-12.5</v>
      </c>
      <c r="Y121" s="250">
        <f t="shared" si="51"/>
        <v>-11.299999999999999</v>
      </c>
      <c r="Z121" s="250">
        <f t="shared" si="51"/>
        <v>-12.1</v>
      </c>
      <c r="AA121" s="254">
        <f t="shared" si="51"/>
        <v>-12.199999999999998</v>
      </c>
      <c r="AC121" s="339"/>
      <c r="AD121" s="339"/>
      <c r="AE121" s="339"/>
      <c r="AF121" s="339"/>
    </row>
    <row r="122" spans="1:32" x14ac:dyDescent="0.25">
      <c r="D122" s="78" t="s">
        <v>36</v>
      </c>
      <c r="E122" s="256">
        <v>-6.6999999999999993</v>
      </c>
      <c r="F122" s="256">
        <v>-9.3000000000000007</v>
      </c>
      <c r="G122" s="256">
        <v>-13.1</v>
      </c>
      <c r="H122" s="256">
        <v>-13.2</v>
      </c>
      <c r="I122" s="256">
        <v>-15.8</v>
      </c>
      <c r="J122" s="373">
        <v>-16.899999999999999</v>
      </c>
      <c r="K122" s="256"/>
      <c r="L122" s="256">
        <v>-3.0999999999999996</v>
      </c>
      <c r="M122" s="256">
        <v>-2.9000000000000021</v>
      </c>
      <c r="N122" s="256">
        <v>-3.5</v>
      </c>
      <c r="O122" s="256">
        <v>-3.6</v>
      </c>
      <c r="P122" s="256">
        <v>-3.3000000000000003</v>
      </c>
      <c r="Q122" s="256">
        <v>-3.3000000000000007</v>
      </c>
      <c r="R122" s="256">
        <v>-3.2000000000000011</v>
      </c>
      <c r="S122" s="256">
        <v>-3.3999999999999986</v>
      </c>
      <c r="T122" s="256">
        <v>-3.9</v>
      </c>
      <c r="U122" s="256">
        <v>-3.8</v>
      </c>
      <c r="V122" s="256">
        <v>-3.9</v>
      </c>
      <c r="W122" s="256">
        <v>-4.2</v>
      </c>
      <c r="X122" s="256">
        <v>-4</v>
      </c>
      <c r="Y122" s="256">
        <v>-4.0999999999999996</v>
      </c>
      <c r="Z122" s="256">
        <v>-3.9</v>
      </c>
      <c r="AA122" s="373">
        <v>-4.9000000000000004</v>
      </c>
      <c r="AC122" s="339"/>
      <c r="AD122" s="339"/>
      <c r="AE122" s="339"/>
      <c r="AF122" s="339"/>
    </row>
    <row r="123" spans="1:32" s="251" customFormat="1" ht="13" x14ac:dyDescent="0.3">
      <c r="A123" s="252"/>
      <c r="D123" s="77" t="s">
        <v>168</v>
      </c>
      <c r="E123" s="250">
        <f>SUM(E121:E122)</f>
        <v>-7.7999999999999989</v>
      </c>
      <c r="F123" s="250">
        <f t="shared" ref="F123:J123" si="52">SUM(F121:F122)</f>
        <v>-38.799999999999997</v>
      </c>
      <c r="G123" s="250">
        <f t="shared" si="52"/>
        <v>-54.9</v>
      </c>
      <c r="H123" s="250">
        <f t="shared" si="52"/>
        <v>-60.600000000000009</v>
      </c>
      <c r="I123" s="250">
        <f t="shared" si="52"/>
        <v>-60.7</v>
      </c>
      <c r="J123" s="254">
        <f t="shared" si="52"/>
        <v>-65</v>
      </c>
      <c r="K123" s="250"/>
      <c r="L123" s="250">
        <f t="shared" ref="L123:AA123" si="53">SUM(L121:L122)</f>
        <v>-7.1</v>
      </c>
      <c r="M123" s="250">
        <f t="shared" si="53"/>
        <v>-19.600000000000001</v>
      </c>
      <c r="N123" s="250">
        <f t="shared" si="53"/>
        <v>-11.399999999999999</v>
      </c>
      <c r="O123" s="250">
        <f t="shared" si="53"/>
        <v>-16.8</v>
      </c>
      <c r="P123" s="250">
        <f t="shared" si="53"/>
        <v>-12.8</v>
      </c>
      <c r="Q123" s="250">
        <f t="shared" si="53"/>
        <v>-13.3</v>
      </c>
      <c r="R123" s="250">
        <f t="shared" si="53"/>
        <v>-15.6</v>
      </c>
      <c r="S123" s="250">
        <f t="shared" si="53"/>
        <v>-18.899999999999999</v>
      </c>
      <c r="T123" s="250">
        <f t="shared" si="53"/>
        <v>-12.8</v>
      </c>
      <c r="U123" s="250">
        <f t="shared" si="53"/>
        <v>-13.3</v>
      </c>
      <c r="V123" s="250">
        <f t="shared" si="53"/>
        <v>-15.600000000000001</v>
      </c>
      <c r="W123" s="250">
        <f t="shared" si="53"/>
        <v>-19</v>
      </c>
      <c r="X123" s="250">
        <f t="shared" si="53"/>
        <v>-16.5</v>
      </c>
      <c r="Y123" s="250">
        <f t="shared" si="53"/>
        <v>-15.399999999999999</v>
      </c>
      <c r="Z123" s="250">
        <f t="shared" si="53"/>
        <v>-16</v>
      </c>
      <c r="AA123" s="254">
        <f t="shared" si="53"/>
        <v>-17.099999999999998</v>
      </c>
      <c r="AC123" s="339"/>
      <c r="AD123" s="339"/>
      <c r="AE123" s="339"/>
      <c r="AF123" s="339"/>
    </row>
  </sheetData>
  <hyperlinks>
    <hyperlink ref="D1" location="Index!A1" display="Index page"/>
  </hyperlinks>
  <pageMargins left="0.7" right="0.7" top="0.75" bottom="0.75" header="0.3" footer="0.3"/>
  <pageSetup paperSize="9" scale="83" orientation="portrait" verticalDpi="1200" r:id="rId1"/>
  <ignoredErrors>
    <ignoredError sqref="E8:J8 E23:AA23 E34:AA34 E49:AA49 E60:AA60 E76:AB77 E91:AA93 E102:AA104 E118:AA1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4A618"/>
    <pageSetUpPr autoPageBreaks="0"/>
  </sheetPr>
  <dimension ref="B1:AE38"/>
  <sheetViews>
    <sheetView showGridLines="0" zoomScale="90" zoomScaleNormal="90" zoomScaleSheetLayoutView="100" workbookViewId="0"/>
  </sheetViews>
  <sheetFormatPr defaultRowHeight="12.5" x14ac:dyDescent="0.25"/>
  <cols>
    <col min="1" max="1" width="4.1796875" customWidth="1"/>
    <col min="2" max="2" width="4.1796875" style="33" customWidth="1"/>
    <col min="3" max="3" width="59" customWidth="1"/>
    <col min="4" max="9" width="10.54296875" customWidth="1"/>
    <col min="10" max="10" width="4.453125" customWidth="1"/>
    <col min="11" max="26" width="8.81640625" customWidth="1"/>
  </cols>
  <sheetData>
    <row r="1" spans="2:31" ht="14.5" x14ac:dyDescent="0.35">
      <c r="B1" s="43"/>
      <c r="C1" s="30" t="s">
        <v>217</v>
      </c>
      <c r="D1" s="2"/>
      <c r="E1" s="2"/>
      <c r="F1" s="2"/>
      <c r="G1" s="2"/>
      <c r="H1" s="49"/>
      <c r="I1" s="209"/>
      <c r="J1" s="1"/>
      <c r="K1" s="1"/>
      <c r="L1" s="1"/>
      <c r="M1" s="1"/>
      <c r="N1" s="1"/>
      <c r="O1" s="1"/>
      <c r="P1" s="1"/>
      <c r="Q1" s="1"/>
      <c r="R1" s="1"/>
      <c r="S1" s="1"/>
      <c r="T1" s="1"/>
      <c r="U1" s="1"/>
      <c r="V1" s="1"/>
      <c r="W1" s="1"/>
      <c r="X1" s="1"/>
      <c r="Y1" s="1"/>
      <c r="Z1" s="209"/>
      <c r="AA1" s="1"/>
    </row>
    <row r="2" spans="2:31" x14ac:dyDescent="0.25">
      <c r="B2" s="43"/>
      <c r="C2" s="30"/>
      <c r="D2" s="338"/>
      <c r="E2" s="338"/>
      <c r="F2" s="338"/>
      <c r="G2" s="338"/>
      <c r="H2" s="356"/>
      <c r="I2" s="356"/>
      <c r="J2" s="1"/>
      <c r="K2" s="354"/>
      <c r="L2" s="354"/>
      <c r="M2" s="354"/>
      <c r="N2" s="1"/>
      <c r="O2" s="354"/>
      <c r="P2" s="354"/>
      <c r="Q2" s="354"/>
      <c r="R2" s="354"/>
      <c r="S2" s="354"/>
      <c r="T2" s="354"/>
      <c r="U2" s="354"/>
      <c r="V2" s="354"/>
      <c r="W2" s="354"/>
      <c r="X2" s="354"/>
      <c r="Y2" s="354"/>
      <c r="Z2" s="354"/>
      <c r="AA2" s="1"/>
    </row>
    <row r="3" spans="2:31" ht="17.5" x14ac:dyDescent="0.25">
      <c r="B3" s="70"/>
      <c r="C3" s="169" t="s">
        <v>204</v>
      </c>
      <c r="D3" s="2"/>
      <c r="E3" s="2"/>
      <c r="F3" s="2"/>
      <c r="G3" s="2"/>
      <c r="H3" s="49"/>
      <c r="I3" s="353"/>
      <c r="J3" s="100"/>
      <c r="K3" s="100"/>
      <c r="L3" s="100"/>
      <c r="M3" s="100"/>
      <c r="N3" s="100"/>
      <c r="O3" s="100"/>
      <c r="P3" s="100"/>
      <c r="Q3" s="100"/>
      <c r="R3" s="100"/>
      <c r="S3" s="356"/>
      <c r="T3" s="100"/>
      <c r="U3" s="356"/>
      <c r="V3" s="356"/>
      <c r="W3" s="356"/>
      <c r="X3" s="356"/>
      <c r="Y3" s="356"/>
      <c r="Z3" s="356"/>
      <c r="AA3" s="1"/>
    </row>
    <row r="4" spans="2:31" ht="17.5" x14ac:dyDescent="0.25">
      <c r="B4" s="70"/>
      <c r="C4" s="71"/>
      <c r="D4" s="2"/>
      <c r="E4" s="2"/>
      <c r="F4" s="2"/>
      <c r="G4" s="2"/>
      <c r="H4" s="2"/>
      <c r="I4" s="72"/>
      <c r="J4" s="76"/>
    </row>
    <row r="5" spans="2:31" ht="42" customHeight="1" thickBot="1" x14ac:dyDescent="0.35">
      <c r="B5" s="43"/>
      <c r="C5" s="170" t="s">
        <v>365</v>
      </c>
      <c r="D5" s="171">
        <v>2016</v>
      </c>
      <c r="E5" s="171">
        <v>2017</v>
      </c>
      <c r="F5" s="171">
        <v>2018</v>
      </c>
      <c r="G5" s="172" t="s">
        <v>195</v>
      </c>
      <c r="H5" s="171">
        <v>2019</v>
      </c>
      <c r="I5" s="207">
        <v>2020</v>
      </c>
      <c r="J5" s="76"/>
      <c r="K5" s="174" t="s">
        <v>185</v>
      </c>
      <c r="L5" s="174" t="s">
        <v>186</v>
      </c>
      <c r="M5" s="174" t="s">
        <v>187</v>
      </c>
      <c r="N5" s="174" t="s">
        <v>188</v>
      </c>
      <c r="O5" s="175" t="s">
        <v>196</v>
      </c>
      <c r="P5" s="175" t="s">
        <v>197</v>
      </c>
      <c r="Q5" s="175" t="s">
        <v>198</v>
      </c>
      <c r="R5" s="175" t="s">
        <v>199</v>
      </c>
      <c r="S5" s="174" t="s">
        <v>189</v>
      </c>
      <c r="T5" s="174" t="s">
        <v>190</v>
      </c>
      <c r="U5" s="174" t="s">
        <v>191</v>
      </c>
      <c r="V5" s="174" t="s">
        <v>192</v>
      </c>
      <c r="W5" s="174" t="s">
        <v>193</v>
      </c>
      <c r="X5" s="174" t="s">
        <v>194</v>
      </c>
      <c r="Y5" s="174" t="s">
        <v>257</v>
      </c>
      <c r="Z5" s="173" t="s">
        <v>273</v>
      </c>
    </row>
    <row r="6" spans="2:31" x14ac:dyDescent="0.25">
      <c r="C6" s="78" t="s">
        <v>0</v>
      </c>
      <c r="D6" s="248">
        <v>1652.2</v>
      </c>
      <c r="E6" s="248">
        <v>1599.5</v>
      </c>
      <c r="F6" s="248">
        <v>1541.4</v>
      </c>
      <c r="G6" s="89">
        <v>1653.1</v>
      </c>
      <c r="H6" s="89">
        <v>1653.1</v>
      </c>
      <c r="I6" s="74">
        <v>1597.4</v>
      </c>
      <c r="J6" s="76"/>
      <c r="K6" s="248">
        <v>378.8</v>
      </c>
      <c r="L6" s="248">
        <v>377.59999999999997</v>
      </c>
      <c r="M6" s="248">
        <v>381.9</v>
      </c>
      <c r="N6" s="248">
        <v>403.1</v>
      </c>
      <c r="O6" s="89">
        <v>416.3</v>
      </c>
      <c r="P6" s="89">
        <v>410.7</v>
      </c>
      <c r="Q6" s="89">
        <v>413.6</v>
      </c>
      <c r="R6" s="89">
        <v>412.5</v>
      </c>
      <c r="S6" s="248">
        <v>416.3</v>
      </c>
      <c r="T6" s="248">
        <v>410.7</v>
      </c>
      <c r="U6" s="248">
        <v>413.6</v>
      </c>
      <c r="V6" s="248">
        <v>412.5</v>
      </c>
      <c r="W6" s="248">
        <v>400.1</v>
      </c>
      <c r="X6" s="248">
        <v>396.1</v>
      </c>
      <c r="Y6" s="248">
        <v>398.3</v>
      </c>
      <c r="Z6" s="74">
        <v>402.9</v>
      </c>
      <c r="AB6" s="89"/>
      <c r="AC6" s="89"/>
      <c r="AD6" s="89"/>
      <c r="AE6" s="89"/>
    </row>
    <row r="7" spans="2:31" x14ac:dyDescent="0.25">
      <c r="C7" s="78" t="s">
        <v>95</v>
      </c>
      <c r="D7" s="311">
        <v>12.4</v>
      </c>
      <c r="E7" s="311">
        <v>13.5</v>
      </c>
      <c r="F7" s="311">
        <v>27.6</v>
      </c>
      <c r="G7" s="264">
        <v>63.6</v>
      </c>
      <c r="H7" s="89">
        <v>63.7</v>
      </c>
      <c r="I7" s="74">
        <v>68</v>
      </c>
      <c r="J7" s="76"/>
      <c r="K7" s="311">
        <v>3.9</v>
      </c>
      <c r="L7" s="311">
        <v>13.3</v>
      </c>
      <c r="M7" s="311">
        <v>3.3</v>
      </c>
      <c r="N7" s="311">
        <v>7.1</v>
      </c>
      <c r="O7" s="89">
        <v>3.9</v>
      </c>
      <c r="P7" s="89">
        <v>7.6</v>
      </c>
      <c r="Q7" s="89">
        <v>8.6</v>
      </c>
      <c r="R7" s="89">
        <v>43.5</v>
      </c>
      <c r="S7" s="311">
        <v>3.9</v>
      </c>
      <c r="T7" s="311">
        <v>7.6</v>
      </c>
      <c r="U7" s="311">
        <v>8.6</v>
      </c>
      <c r="V7" s="311">
        <v>43.6</v>
      </c>
      <c r="W7" s="311">
        <v>17</v>
      </c>
      <c r="X7" s="311">
        <v>16.100000000000001</v>
      </c>
      <c r="Y7" s="311">
        <v>14.4</v>
      </c>
      <c r="Z7" s="74">
        <v>20.5</v>
      </c>
      <c r="AB7" s="89"/>
      <c r="AC7" s="89"/>
      <c r="AD7" s="89"/>
      <c r="AE7" s="89"/>
    </row>
    <row r="8" spans="2:31" s="252" customFormat="1" ht="13" x14ac:dyDescent="0.3">
      <c r="B8" s="251"/>
      <c r="C8" s="79" t="s">
        <v>96</v>
      </c>
      <c r="D8" s="265">
        <f>SUM(D6:D7)</f>
        <v>1664.6000000000001</v>
      </c>
      <c r="E8" s="265">
        <f t="shared" ref="E8:I8" si="0">SUM(E6:E7)</f>
        <v>1613</v>
      </c>
      <c r="F8" s="265">
        <f t="shared" si="0"/>
        <v>1569</v>
      </c>
      <c r="G8" s="265">
        <f t="shared" si="0"/>
        <v>1716.6999999999998</v>
      </c>
      <c r="H8" s="265">
        <f t="shared" si="0"/>
        <v>1716.8</v>
      </c>
      <c r="I8" s="250">
        <f t="shared" si="0"/>
        <v>1665.4</v>
      </c>
      <c r="J8" s="255"/>
      <c r="K8" s="265">
        <f t="shared" ref="K8:Z8" si="1">SUM(K6:K7)</f>
        <v>382.7</v>
      </c>
      <c r="L8" s="265">
        <f t="shared" si="1"/>
        <v>390.9</v>
      </c>
      <c r="M8" s="265">
        <f t="shared" si="1"/>
        <v>385.2</v>
      </c>
      <c r="N8" s="265">
        <f t="shared" si="1"/>
        <v>410.20000000000005</v>
      </c>
      <c r="O8" s="249">
        <f t="shared" si="1"/>
        <v>420.2</v>
      </c>
      <c r="P8" s="249">
        <f t="shared" si="1"/>
        <v>418.3</v>
      </c>
      <c r="Q8" s="249">
        <f t="shared" si="1"/>
        <v>422.20000000000005</v>
      </c>
      <c r="R8" s="249">
        <f t="shared" si="1"/>
        <v>456</v>
      </c>
      <c r="S8" s="265">
        <f t="shared" si="1"/>
        <v>420.2</v>
      </c>
      <c r="T8" s="265">
        <f t="shared" si="1"/>
        <v>418.3</v>
      </c>
      <c r="U8" s="265">
        <f t="shared" si="1"/>
        <v>422.20000000000005</v>
      </c>
      <c r="V8" s="265">
        <f t="shared" si="1"/>
        <v>456.1</v>
      </c>
      <c r="W8" s="265">
        <f t="shared" si="1"/>
        <v>417.1</v>
      </c>
      <c r="X8" s="265">
        <f t="shared" si="1"/>
        <v>412.20000000000005</v>
      </c>
      <c r="Y8" s="265">
        <f t="shared" si="1"/>
        <v>412.7</v>
      </c>
      <c r="Z8" s="250">
        <f t="shared" si="1"/>
        <v>423.4</v>
      </c>
      <c r="AB8" s="89"/>
      <c r="AC8" s="89"/>
      <c r="AD8" s="89"/>
      <c r="AE8" s="89"/>
    </row>
    <row r="9" spans="2:31" x14ac:dyDescent="0.25">
      <c r="C9" s="78" t="s">
        <v>149</v>
      </c>
      <c r="D9" s="311">
        <v>-747.70000000000016</v>
      </c>
      <c r="E9" s="311">
        <v>-760.4</v>
      </c>
      <c r="F9" s="311">
        <v>-747.4</v>
      </c>
      <c r="G9" s="264">
        <v>-787</v>
      </c>
      <c r="H9" s="89">
        <v>-736.09999999999991</v>
      </c>
      <c r="I9" s="74">
        <v>-693.09999999999991</v>
      </c>
      <c r="J9" s="76"/>
      <c r="K9" s="311">
        <v>-175.29999999999998</v>
      </c>
      <c r="L9" s="311">
        <v>-187.59999999999997</v>
      </c>
      <c r="M9" s="311">
        <v>-180.8</v>
      </c>
      <c r="N9" s="311">
        <v>-203.70000000000005</v>
      </c>
      <c r="O9" s="89">
        <v>-194.89999999999998</v>
      </c>
      <c r="P9" s="89">
        <v>-190.70000000000005</v>
      </c>
      <c r="Q9" s="89">
        <v>-203.80000000000007</v>
      </c>
      <c r="R9" s="89">
        <v>-197.59999999999991</v>
      </c>
      <c r="S9" s="311">
        <v>-180.1</v>
      </c>
      <c r="T9" s="311">
        <v>-179</v>
      </c>
      <c r="U9" s="311">
        <v>-190.40000000000006</v>
      </c>
      <c r="V9" s="311">
        <v>-186.60000000000002</v>
      </c>
      <c r="W9" s="311">
        <v>-176.10000000000002</v>
      </c>
      <c r="X9" s="311">
        <v>-166.60000000000005</v>
      </c>
      <c r="Y9" s="311">
        <v>-171.39999999999998</v>
      </c>
      <c r="Z9" s="74">
        <v>-178.99999999999997</v>
      </c>
      <c r="AB9" s="89"/>
      <c r="AC9" s="89"/>
      <c r="AD9" s="89"/>
      <c r="AE9" s="89"/>
    </row>
    <row r="10" spans="2:31" s="252" customFormat="1" ht="13" x14ac:dyDescent="0.3">
      <c r="B10" s="251"/>
      <c r="C10" s="77" t="s">
        <v>205</v>
      </c>
      <c r="D10" s="253">
        <f>SUM(D8:D9)</f>
        <v>916.9</v>
      </c>
      <c r="E10" s="253">
        <f t="shared" ref="E10:I10" si="2">SUM(E8:E9)</f>
        <v>852.6</v>
      </c>
      <c r="F10" s="253">
        <f t="shared" si="2"/>
        <v>821.6</v>
      </c>
      <c r="G10" s="253">
        <f t="shared" si="2"/>
        <v>929.69999999999982</v>
      </c>
      <c r="H10" s="253">
        <f t="shared" si="2"/>
        <v>980.7</v>
      </c>
      <c r="I10" s="254">
        <f t="shared" si="2"/>
        <v>972.30000000000018</v>
      </c>
      <c r="J10" s="255"/>
      <c r="K10" s="253">
        <f t="shared" ref="K10:Z10" si="3">SUM(K8:K9)</f>
        <v>207.4</v>
      </c>
      <c r="L10" s="253">
        <f t="shared" si="3"/>
        <v>203.3</v>
      </c>
      <c r="M10" s="253">
        <f t="shared" si="3"/>
        <v>204.39999999999998</v>
      </c>
      <c r="N10" s="253">
        <f t="shared" si="3"/>
        <v>206.5</v>
      </c>
      <c r="O10" s="253">
        <f t="shared" si="3"/>
        <v>225.3</v>
      </c>
      <c r="P10" s="253">
        <f t="shared" si="3"/>
        <v>227.59999999999997</v>
      </c>
      <c r="Q10" s="253">
        <f t="shared" si="3"/>
        <v>218.39999999999998</v>
      </c>
      <c r="R10" s="253">
        <f t="shared" si="3"/>
        <v>258.40000000000009</v>
      </c>
      <c r="S10" s="253">
        <f t="shared" si="3"/>
        <v>240.1</v>
      </c>
      <c r="T10" s="253">
        <f t="shared" si="3"/>
        <v>239.3</v>
      </c>
      <c r="U10" s="253">
        <f t="shared" si="3"/>
        <v>231.79999999999998</v>
      </c>
      <c r="V10" s="253">
        <f t="shared" si="3"/>
        <v>269.5</v>
      </c>
      <c r="W10" s="253">
        <f t="shared" si="3"/>
        <v>241</v>
      </c>
      <c r="X10" s="253">
        <f t="shared" si="3"/>
        <v>245.6</v>
      </c>
      <c r="Y10" s="253">
        <f t="shared" si="3"/>
        <v>241.3</v>
      </c>
      <c r="Z10" s="254">
        <f t="shared" si="3"/>
        <v>244.4</v>
      </c>
      <c r="AB10" s="89"/>
      <c r="AC10" s="89"/>
      <c r="AD10" s="89"/>
      <c r="AE10" s="89"/>
    </row>
    <row r="11" spans="2:31" x14ac:dyDescent="0.25">
      <c r="C11" s="78" t="s">
        <v>36</v>
      </c>
      <c r="D11" s="89">
        <v>-336.79999999999995</v>
      </c>
      <c r="E11" s="89">
        <v>-343.20000000000005</v>
      </c>
      <c r="F11" s="89">
        <v>-339.1</v>
      </c>
      <c r="G11" s="89">
        <v>-341.9</v>
      </c>
      <c r="H11" s="89">
        <v>-390</v>
      </c>
      <c r="I11" s="74">
        <v>-407.1</v>
      </c>
      <c r="J11" s="76"/>
      <c r="K11" s="89">
        <v>-82.9</v>
      </c>
      <c r="L11" s="89">
        <v>-83.7</v>
      </c>
      <c r="M11" s="89">
        <v>-83.59999999999998</v>
      </c>
      <c r="N11" s="89">
        <v>-88.9</v>
      </c>
      <c r="O11" s="89">
        <v>-86.700000000000017</v>
      </c>
      <c r="P11" s="89">
        <v>-83.19999999999996</v>
      </c>
      <c r="Q11" s="89">
        <v>-81.599999999999966</v>
      </c>
      <c r="R11" s="89">
        <v>-90.400000000000034</v>
      </c>
      <c r="S11" s="89">
        <v>-97.299999999999983</v>
      </c>
      <c r="T11" s="89">
        <v>-92</v>
      </c>
      <c r="U11" s="89">
        <v>-90.999999999999972</v>
      </c>
      <c r="V11" s="89">
        <v>-109.70000000000002</v>
      </c>
      <c r="W11" s="89">
        <v>-97.699999999999989</v>
      </c>
      <c r="X11" s="89">
        <v>-99.6</v>
      </c>
      <c r="Y11" s="89">
        <v>-97.9</v>
      </c>
      <c r="Z11" s="74">
        <v>-111.9</v>
      </c>
      <c r="AB11" s="89"/>
      <c r="AC11" s="89"/>
      <c r="AD11" s="89"/>
      <c r="AE11" s="89"/>
    </row>
    <row r="12" spans="2:31" s="252" customFormat="1" ht="13" x14ac:dyDescent="0.3">
      <c r="B12" s="251"/>
      <c r="C12" s="77" t="s">
        <v>206</v>
      </c>
      <c r="D12" s="253">
        <f>SUM(D10:D11)</f>
        <v>580.1</v>
      </c>
      <c r="E12" s="253">
        <f t="shared" ref="E12:I12" si="4">SUM(E10:E11)</f>
        <v>509.4</v>
      </c>
      <c r="F12" s="253">
        <f t="shared" si="4"/>
        <v>482.5</v>
      </c>
      <c r="G12" s="253">
        <f t="shared" si="4"/>
        <v>587.79999999999984</v>
      </c>
      <c r="H12" s="253">
        <f t="shared" si="4"/>
        <v>590.70000000000005</v>
      </c>
      <c r="I12" s="254">
        <f t="shared" si="4"/>
        <v>565.20000000000016</v>
      </c>
      <c r="J12" s="255"/>
      <c r="K12" s="253">
        <f t="shared" ref="K12:Z12" si="5">SUM(K10:K11)</f>
        <v>124.5</v>
      </c>
      <c r="L12" s="253">
        <f t="shared" si="5"/>
        <v>119.60000000000001</v>
      </c>
      <c r="M12" s="253">
        <f t="shared" si="5"/>
        <v>120.8</v>
      </c>
      <c r="N12" s="253">
        <f t="shared" si="5"/>
        <v>117.6</v>
      </c>
      <c r="O12" s="253">
        <f t="shared" si="5"/>
        <v>138.6</v>
      </c>
      <c r="P12" s="253">
        <f t="shared" si="5"/>
        <v>144.4</v>
      </c>
      <c r="Q12" s="253">
        <f t="shared" si="5"/>
        <v>136.80000000000001</v>
      </c>
      <c r="R12" s="253">
        <f t="shared" si="5"/>
        <v>168.00000000000006</v>
      </c>
      <c r="S12" s="253">
        <f t="shared" si="5"/>
        <v>142.80000000000001</v>
      </c>
      <c r="T12" s="253">
        <f t="shared" si="5"/>
        <v>147.30000000000001</v>
      </c>
      <c r="U12" s="253">
        <f t="shared" si="5"/>
        <v>140.80000000000001</v>
      </c>
      <c r="V12" s="253">
        <f t="shared" si="5"/>
        <v>159.79999999999998</v>
      </c>
      <c r="W12" s="253">
        <f t="shared" si="5"/>
        <v>143.30000000000001</v>
      </c>
      <c r="X12" s="253">
        <f t="shared" si="5"/>
        <v>146</v>
      </c>
      <c r="Y12" s="253">
        <f t="shared" si="5"/>
        <v>143.4</v>
      </c>
      <c r="Z12" s="254">
        <f t="shared" si="5"/>
        <v>132.5</v>
      </c>
      <c r="AB12" s="89"/>
      <c r="AC12" s="89"/>
      <c r="AD12" s="89"/>
      <c r="AE12" s="89"/>
    </row>
    <row r="13" spans="2:31" x14ac:dyDescent="0.25">
      <c r="C13" s="80" t="s">
        <v>32</v>
      </c>
      <c r="D13" s="89">
        <v>-147</v>
      </c>
      <c r="E13" s="89">
        <v>-133.30000000000001</v>
      </c>
      <c r="F13" s="89">
        <v>-107.6</v>
      </c>
      <c r="G13" s="89">
        <v>-93.699999999999989</v>
      </c>
      <c r="H13" s="89">
        <v>-129.19999999999999</v>
      </c>
      <c r="I13" s="74">
        <v>-141.4</v>
      </c>
      <c r="J13" s="76"/>
      <c r="K13" s="89">
        <v>-26.2</v>
      </c>
      <c r="L13" s="89">
        <v>-24.6</v>
      </c>
      <c r="M13" s="89">
        <v>-25.5</v>
      </c>
      <c r="N13" s="89">
        <v>-31.299999999999997</v>
      </c>
      <c r="O13" s="89">
        <v>-25.2</v>
      </c>
      <c r="P13" s="89">
        <v>-23.8</v>
      </c>
      <c r="Q13" s="89">
        <v>-19.100000000000001</v>
      </c>
      <c r="R13" s="89">
        <v>-25.6</v>
      </c>
      <c r="S13" s="89">
        <v>-31.7</v>
      </c>
      <c r="T13" s="89">
        <v>-29.4</v>
      </c>
      <c r="U13" s="89">
        <v>-25.1</v>
      </c>
      <c r="V13" s="89">
        <v>-43</v>
      </c>
      <c r="W13" s="89">
        <v>-34.799999999999997</v>
      </c>
      <c r="X13" s="89">
        <v>-32.700000000000003</v>
      </c>
      <c r="Y13" s="89">
        <v>-32.5</v>
      </c>
      <c r="Z13" s="74">
        <v>-41.4</v>
      </c>
      <c r="AB13" s="89"/>
      <c r="AC13" s="89"/>
      <c r="AD13" s="89"/>
      <c r="AE13" s="89"/>
    </row>
    <row r="14" spans="2:31" s="252" customFormat="1" ht="13" x14ac:dyDescent="0.3">
      <c r="B14" s="251"/>
      <c r="C14" s="77" t="s">
        <v>97</v>
      </c>
      <c r="D14" s="253">
        <f>SUM(D12:D13)</f>
        <v>433.1</v>
      </c>
      <c r="E14" s="253">
        <f t="shared" ref="E14:I14" si="6">SUM(E12:E13)</f>
        <v>376.09999999999997</v>
      </c>
      <c r="F14" s="253">
        <f t="shared" si="6"/>
        <v>374.9</v>
      </c>
      <c r="G14" s="253">
        <f t="shared" si="6"/>
        <v>494.09999999999985</v>
      </c>
      <c r="H14" s="253">
        <f t="shared" si="6"/>
        <v>461.50000000000006</v>
      </c>
      <c r="I14" s="254">
        <f t="shared" si="6"/>
        <v>423.80000000000018</v>
      </c>
      <c r="J14" s="255"/>
      <c r="K14" s="253">
        <f t="shared" ref="K14:Z14" si="7">SUM(K12:K13)</f>
        <v>98.3</v>
      </c>
      <c r="L14" s="253">
        <f t="shared" si="7"/>
        <v>95</v>
      </c>
      <c r="M14" s="253">
        <f t="shared" si="7"/>
        <v>95.3</v>
      </c>
      <c r="N14" s="253">
        <f t="shared" si="7"/>
        <v>86.3</v>
      </c>
      <c r="O14" s="253">
        <f t="shared" si="7"/>
        <v>113.39999999999999</v>
      </c>
      <c r="P14" s="253">
        <f t="shared" si="7"/>
        <v>120.60000000000001</v>
      </c>
      <c r="Q14" s="253">
        <f t="shared" si="7"/>
        <v>117.70000000000002</v>
      </c>
      <c r="R14" s="253">
        <f t="shared" si="7"/>
        <v>142.40000000000006</v>
      </c>
      <c r="S14" s="253">
        <f t="shared" si="7"/>
        <v>111.10000000000001</v>
      </c>
      <c r="T14" s="253">
        <f t="shared" si="7"/>
        <v>117.9</v>
      </c>
      <c r="U14" s="253">
        <f t="shared" si="7"/>
        <v>115.70000000000002</v>
      </c>
      <c r="V14" s="253">
        <f t="shared" si="7"/>
        <v>116.79999999999998</v>
      </c>
      <c r="W14" s="253">
        <f t="shared" si="7"/>
        <v>108.50000000000001</v>
      </c>
      <c r="X14" s="253">
        <f t="shared" si="7"/>
        <v>113.3</v>
      </c>
      <c r="Y14" s="253">
        <f t="shared" si="7"/>
        <v>110.9</v>
      </c>
      <c r="Z14" s="254">
        <f t="shared" si="7"/>
        <v>91.1</v>
      </c>
      <c r="AB14" s="89"/>
      <c r="AC14" s="89"/>
      <c r="AD14" s="89"/>
      <c r="AE14" s="89"/>
    </row>
    <row r="15" spans="2:31" x14ac:dyDescent="0.25">
      <c r="C15" s="78" t="s">
        <v>33</v>
      </c>
      <c r="D15" s="89">
        <v>-107</v>
      </c>
      <c r="E15" s="89">
        <v>-88.7</v>
      </c>
      <c r="F15" s="89">
        <v>-85.4</v>
      </c>
      <c r="G15" s="89">
        <v>-105.2</v>
      </c>
      <c r="H15" s="89">
        <v>-103.7</v>
      </c>
      <c r="I15" s="74">
        <v>-118</v>
      </c>
      <c r="J15" s="76"/>
      <c r="K15" s="89">
        <v>-25.3</v>
      </c>
      <c r="L15" s="89">
        <v>-27.9</v>
      </c>
      <c r="M15" s="89">
        <v>-24.7</v>
      </c>
      <c r="N15" s="89">
        <v>-7.5</v>
      </c>
      <c r="O15" s="89">
        <v>-28.2</v>
      </c>
      <c r="P15" s="89">
        <v>-28.6</v>
      </c>
      <c r="Q15" s="89">
        <v>-24.9</v>
      </c>
      <c r="R15" s="89">
        <v>-23.5</v>
      </c>
      <c r="S15" s="89">
        <v>-27.8</v>
      </c>
      <c r="T15" s="89">
        <v>-28.3</v>
      </c>
      <c r="U15" s="89">
        <v>-24.6</v>
      </c>
      <c r="V15" s="89">
        <v>-23</v>
      </c>
      <c r="W15" s="89">
        <v>-25.8</v>
      </c>
      <c r="X15" s="89">
        <v>-29.9</v>
      </c>
      <c r="Y15" s="89">
        <v>-28</v>
      </c>
      <c r="Z15" s="74">
        <v>-34.299999999999997</v>
      </c>
      <c r="AB15" s="89"/>
      <c r="AC15" s="89"/>
      <c r="AD15" s="89"/>
      <c r="AE15" s="89"/>
    </row>
    <row r="16" spans="2:31" s="252" customFormat="1" ht="13" x14ac:dyDescent="0.3">
      <c r="B16" s="251"/>
      <c r="C16" s="137" t="s">
        <v>278</v>
      </c>
      <c r="D16" s="138">
        <f>SUM(D14:D15)</f>
        <v>326.10000000000002</v>
      </c>
      <c r="E16" s="138">
        <f t="shared" ref="E16:I16" si="8">SUM(E14:E15)</f>
        <v>287.39999999999998</v>
      </c>
      <c r="F16" s="138">
        <f t="shared" si="8"/>
        <v>289.5</v>
      </c>
      <c r="G16" s="138">
        <f t="shared" si="8"/>
        <v>388.89999999999986</v>
      </c>
      <c r="H16" s="138">
        <f t="shared" si="8"/>
        <v>357.80000000000007</v>
      </c>
      <c r="I16" s="139">
        <f t="shared" si="8"/>
        <v>305.80000000000018</v>
      </c>
      <c r="J16" s="255"/>
      <c r="K16" s="138">
        <f t="shared" ref="K16:Z16" si="9">SUM(K14:K15)</f>
        <v>73</v>
      </c>
      <c r="L16" s="138">
        <f t="shared" si="9"/>
        <v>67.099999999999994</v>
      </c>
      <c r="M16" s="138">
        <f t="shared" si="9"/>
        <v>70.599999999999994</v>
      </c>
      <c r="N16" s="138">
        <f t="shared" si="9"/>
        <v>78.8</v>
      </c>
      <c r="O16" s="138">
        <f t="shared" si="9"/>
        <v>85.199999999999989</v>
      </c>
      <c r="P16" s="138">
        <f t="shared" si="9"/>
        <v>92</v>
      </c>
      <c r="Q16" s="138">
        <f t="shared" si="9"/>
        <v>92.800000000000011</v>
      </c>
      <c r="R16" s="138">
        <f t="shared" si="9"/>
        <v>118.90000000000006</v>
      </c>
      <c r="S16" s="138">
        <f t="shared" si="9"/>
        <v>83.300000000000011</v>
      </c>
      <c r="T16" s="138">
        <f t="shared" si="9"/>
        <v>89.600000000000009</v>
      </c>
      <c r="U16" s="138">
        <f t="shared" si="9"/>
        <v>91.100000000000023</v>
      </c>
      <c r="V16" s="138">
        <f t="shared" si="9"/>
        <v>93.799999999999983</v>
      </c>
      <c r="W16" s="138">
        <f t="shared" si="9"/>
        <v>82.700000000000017</v>
      </c>
      <c r="X16" s="138">
        <f t="shared" si="9"/>
        <v>83.4</v>
      </c>
      <c r="Y16" s="138">
        <f t="shared" si="9"/>
        <v>82.9</v>
      </c>
      <c r="Z16" s="139">
        <f t="shared" si="9"/>
        <v>56.8</v>
      </c>
      <c r="AB16" s="89"/>
      <c r="AC16" s="89"/>
      <c r="AD16" s="89"/>
      <c r="AE16" s="89"/>
    </row>
    <row r="17" spans="2:27" x14ac:dyDescent="0.25">
      <c r="C17" s="81"/>
      <c r="J17" s="76"/>
    </row>
    <row r="18" spans="2:27" x14ac:dyDescent="0.25">
      <c r="C18" s="82" t="s">
        <v>164</v>
      </c>
      <c r="D18" s="89">
        <v>19.7</v>
      </c>
      <c r="E18" s="89">
        <v>19.570558999999999</v>
      </c>
      <c r="F18" s="105">
        <v>19.695557000000001</v>
      </c>
      <c r="G18" s="105">
        <v>18.203557</v>
      </c>
      <c r="H18" s="105">
        <v>18.2</v>
      </c>
      <c r="I18" s="16">
        <v>18.2</v>
      </c>
      <c r="J18" s="76"/>
      <c r="K18" s="89">
        <v>19.555344999999999</v>
      </c>
      <c r="L18" s="89">
        <v>19.550529000000001</v>
      </c>
      <c r="M18" s="89">
        <v>19.550667000000001</v>
      </c>
      <c r="N18" s="89">
        <v>19.695557000000001</v>
      </c>
      <c r="O18" s="89">
        <v>19.803619000000001</v>
      </c>
      <c r="P18" s="89">
        <v>19.720352999999999</v>
      </c>
      <c r="Q18" s="89">
        <v>17.923544</v>
      </c>
      <c r="R18" s="89">
        <v>18.203557</v>
      </c>
      <c r="S18" s="89">
        <v>19.803619000000001</v>
      </c>
      <c r="T18" s="89">
        <v>19.720352999999999</v>
      </c>
      <c r="U18" s="89">
        <v>17.923544</v>
      </c>
      <c r="V18" s="89">
        <v>18.203557</v>
      </c>
      <c r="W18" s="89">
        <v>17.870058</v>
      </c>
      <c r="X18" s="89">
        <v>17.959005000000001</v>
      </c>
      <c r="Y18" s="89">
        <v>18.122119000000001</v>
      </c>
      <c r="Z18" s="16">
        <v>18.2</v>
      </c>
    </row>
    <row r="19" spans="2:27" x14ac:dyDescent="0.25">
      <c r="C19" s="82" t="s">
        <v>169</v>
      </c>
      <c r="D19" s="89">
        <v>12.155225</v>
      </c>
      <c r="E19" s="89">
        <v>12.5</v>
      </c>
      <c r="F19" s="105">
        <v>13.397136</v>
      </c>
      <c r="G19" s="105">
        <v>12.298780000000001</v>
      </c>
      <c r="H19" s="105">
        <v>12.3</v>
      </c>
      <c r="I19" s="16">
        <v>13.5</v>
      </c>
      <c r="J19" s="76"/>
      <c r="K19" s="89">
        <v>12.450341999999999</v>
      </c>
      <c r="L19" s="89">
        <v>12.506341000000001</v>
      </c>
      <c r="M19" s="89">
        <v>13.210291</v>
      </c>
      <c r="N19" s="89">
        <v>13.397136</v>
      </c>
      <c r="O19" s="89">
        <v>14.133900000000001</v>
      </c>
      <c r="P19" s="89">
        <v>13.260726</v>
      </c>
      <c r="Q19" s="89">
        <v>13.63008</v>
      </c>
      <c r="R19" s="89">
        <v>12.298780000000001</v>
      </c>
      <c r="S19" s="89">
        <v>14.133900000000001</v>
      </c>
      <c r="T19" s="89">
        <v>13.260726</v>
      </c>
      <c r="U19" s="89">
        <v>13.63008</v>
      </c>
      <c r="V19" s="89">
        <v>12.298780000000001</v>
      </c>
      <c r="W19" s="89">
        <v>12.55007</v>
      </c>
      <c r="X19" s="89">
        <v>12.55007</v>
      </c>
      <c r="Y19" s="89">
        <v>12.552569999999999</v>
      </c>
      <c r="Z19" s="16">
        <v>13.5</v>
      </c>
    </row>
    <row r="20" spans="2:27" x14ac:dyDescent="0.25">
      <c r="C20" s="82" t="s">
        <v>165</v>
      </c>
      <c r="D20" s="89">
        <v>2.8</v>
      </c>
      <c r="E20" s="89">
        <v>3.8</v>
      </c>
      <c r="F20" s="105">
        <v>3.8995069999999998</v>
      </c>
      <c r="G20" s="105">
        <v>3.9213979999999999</v>
      </c>
      <c r="H20" s="105">
        <v>3.9</v>
      </c>
      <c r="I20" s="16">
        <v>3.9</v>
      </c>
      <c r="J20" s="76"/>
      <c r="K20" s="89">
        <v>3.8991470000000001</v>
      </c>
      <c r="L20" s="89">
        <v>3.8995069999999998</v>
      </c>
      <c r="M20" s="89">
        <v>3.8995069999999998</v>
      </c>
      <c r="N20" s="89">
        <v>3.8995069999999998</v>
      </c>
      <c r="O20" s="89">
        <v>3.9268160000000001</v>
      </c>
      <c r="P20" s="89">
        <v>3.9263560000000002</v>
      </c>
      <c r="Q20" s="89">
        <v>3.9213979999999999</v>
      </c>
      <c r="R20" s="89">
        <v>3.9213979999999999</v>
      </c>
      <c r="S20" s="89">
        <v>3.9268160000000001</v>
      </c>
      <c r="T20" s="89">
        <v>3.9263560000000002</v>
      </c>
      <c r="U20" s="89">
        <v>3.9213979999999999</v>
      </c>
      <c r="V20" s="89">
        <v>3.9213979999999999</v>
      </c>
      <c r="W20" s="89">
        <v>3.9214950000000002</v>
      </c>
      <c r="X20" s="89">
        <v>3.9095900000000001</v>
      </c>
      <c r="Y20" s="89">
        <v>3.9095900000000001</v>
      </c>
      <c r="Z20" s="16">
        <v>3.9</v>
      </c>
    </row>
    <row r="21" spans="2:27" x14ac:dyDescent="0.25">
      <c r="C21" s="82" t="s">
        <v>150</v>
      </c>
      <c r="D21" s="76">
        <v>0.94</v>
      </c>
      <c r="E21" s="76">
        <v>0.9</v>
      </c>
      <c r="F21" s="32">
        <v>0.86</v>
      </c>
      <c r="G21" s="32">
        <v>0.84</v>
      </c>
      <c r="H21" s="32">
        <v>0.84</v>
      </c>
      <c r="I21" s="91">
        <v>0.9</v>
      </c>
      <c r="J21" s="76"/>
      <c r="K21" s="76">
        <v>0.84</v>
      </c>
      <c r="L21" s="76">
        <v>0.84</v>
      </c>
      <c r="M21" s="76">
        <v>0.84</v>
      </c>
      <c r="N21" s="76">
        <v>0.84</v>
      </c>
      <c r="O21" s="268">
        <v>0.84</v>
      </c>
      <c r="P21" s="268">
        <v>0.84</v>
      </c>
      <c r="Q21" s="268">
        <v>0.83</v>
      </c>
      <c r="R21" s="268">
        <v>0.85</v>
      </c>
      <c r="S21" s="268">
        <v>0.84</v>
      </c>
      <c r="T21" s="268">
        <v>0.84</v>
      </c>
      <c r="U21" s="268">
        <v>0.83</v>
      </c>
      <c r="V21" s="268">
        <v>0.85</v>
      </c>
      <c r="W21" s="268">
        <v>0.86</v>
      </c>
      <c r="X21" s="268">
        <v>0.9</v>
      </c>
      <c r="Y21" s="268">
        <v>0.92</v>
      </c>
      <c r="Z21" s="91">
        <v>0.91</v>
      </c>
    </row>
    <row r="22" spans="2:27" x14ac:dyDescent="0.25">
      <c r="C22" s="82"/>
      <c r="D22" s="76"/>
      <c r="E22" s="76"/>
      <c r="F22" s="76"/>
      <c r="G22" s="76"/>
      <c r="H22" s="76"/>
      <c r="I22" s="91"/>
      <c r="J22" s="76"/>
      <c r="O22" s="76"/>
      <c r="P22" s="76"/>
      <c r="Q22" s="76"/>
      <c r="R22" s="76"/>
      <c r="S22" s="76"/>
      <c r="T22" s="76"/>
      <c r="U22" s="76"/>
      <c r="V22" s="76"/>
      <c r="W22" s="76"/>
      <c r="X22" s="76"/>
      <c r="Y22" s="76"/>
      <c r="Z22" s="76"/>
      <c r="AA22" s="76"/>
    </row>
    <row r="23" spans="2:27" x14ac:dyDescent="0.25">
      <c r="C23" s="64" t="s">
        <v>419</v>
      </c>
      <c r="D23" s="89">
        <v>275.89999999999998</v>
      </c>
      <c r="E23" s="89">
        <v>245.2</v>
      </c>
      <c r="F23" s="89">
        <v>279.60000000000002</v>
      </c>
      <c r="G23" s="89">
        <v>321.7</v>
      </c>
      <c r="H23" s="89">
        <v>321.7</v>
      </c>
      <c r="I23" s="16">
        <v>329.2</v>
      </c>
      <c r="J23" s="89"/>
      <c r="K23" s="89"/>
      <c r="L23" s="89"/>
      <c r="M23" s="89"/>
      <c r="N23" s="89"/>
      <c r="O23" s="89"/>
      <c r="P23" s="89"/>
      <c r="Q23" s="89"/>
      <c r="R23" s="89"/>
      <c r="S23" s="89"/>
      <c r="T23" s="89"/>
      <c r="U23" s="89"/>
      <c r="V23" s="89"/>
      <c r="W23" s="89"/>
      <c r="X23" s="89"/>
      <c r="Y23" s="76"/>
      <c r="Z23" s="76"/>
      <c r="AA23" s="76"/>
    </row>
    <row r="24" spans="2:27" x14ac:dyDescent="0.25">
      <c r="C24" s="64" t="s">
        <v>93</v>
      </c>
      <c r="D24" s="89">
        <v>2676.9</v>
      </c>
      <c r="E24" s="89">
        <v>2339.8000000000002</v>
      </c>
      <c r="F24" s="89">
        <v>2592.3999999999996</v>
      </c>
      <c r="G24" s="89">
        <v>2356</v>
      </c>
      <c r="H24" s="89">
        <v>3280.2</v>
      </c>
      <c r="I24" s="74">
        <v>3620.5</v>
      </c>
      <c r="J24" s="89"/>
      <c r="K24" s="89"/>
      <c r="L24" s="89"/>
      <c r="M24" s="89"/>
      <c r="N24" s="89"/>
      <c r="O24" s="89"/>
      <c r="P24" s="89"/>
      <c r="Q24" s="89"/>
      <c r="R24" s="89"/>
      <c r="S24" s="89"/>
      <c r="T24" s="89"/>
      <c r="U24" s="89"/>
      <c r="V24" s="89"/>
      <c r="W24" s="89"/>
      <c r="X24" s="89"/>
      <c r="Y24" s="76"/>
      <c r="Z24" s="76"/>
      <c r="AA24" s="76"/>
    </row>
    <row r="25" spans="2:27" x14ac:dyDescent="0.25">
      <c r="Y25" s="76"/>
      <c r="Z25" s="76"/>
      <c r="AA25" s="76"/>
    </row>
    <row r="26" spans="2:27" x14ac:dyDescent="0.25">
      <c r="C26" s="81"/>
    </row>
    <row r="27" spans="2:27" ht="26.5" thickBot="1" x14ac:dyDescent="0.35">
      <c r="B27" s="43"/>
      <c r="C27" s="170" t="s">
        <v>366</v>
      </c>
      <c r="D27" s="171">
        <v>2016</v>
      </c>
      <c r="E27" s="171">
        <v>2017</v>
      </c>
      <c r="F27" s="171">
        <v>2018</v>
      </c>
      <c r="G27" s="172" t="s">
        <v>195</v>
      </c>
      <c r="H27" s="171">
        <v>2019</v>
      </c>
      <c r="I27" s="207">
        <v>2020</v>
      </c>
    </row>
    <row r="28" spans="2:27" x14ac:dyDescent="0.25">
      <c r="C28" s="78" t="s">
        <v>207</v>
      </c>
      <c r="D28" s="104">
        <v>5801</v>
      </c>
      <c r="E28" s="104">
        <v>5439.5</v>
      </c>
      <c r="F28" s="104">
        <v>5815.8</v>
      </c>
      <c r="G28" s="104">
        <v>5961.3</v>
      </c>
      <c r="H28" s="104">
        <v>6732.6</v>
      </c>
      <c r="I28" s="16">
        <v>7176.3</v>
      </c>
    </row>
    <row r="29" spans="2:27" x14ac:dyDescent="0.25">
      <c r="C29" s="78" t="s">
        <v>85</v>
      </c>
      <c r="D29" s="104">
        <v>885.6</v>
      </c>
      <c r="E29" s="104">
        <v>689.3</v>
      </c>
      <c r="F29" s="104">
        <v>762.6</v>
      </c>
      <c r="G29" s="104">
        <v>1095</v>
      </c>
      <c r="H29" s="104">
        <v>1095</v>
      </c>
      <c r="I29" s="16">
        <v>833.8</v>
      </c>
    </row>
    <row r="30" spans="2:27" ht="13" x14ac:dyDescent="0.3">
      <c r="C30" s="137" t="s">
        <v>86</v>
      </c>
      <c r="D30" s="138">
        <f>SUM(D28:D29)</f>
        <v>6686.6</v>
      </c>
      <c r="E30" s="138">
        <f t="shared" ref="E30:I30" si="10">SUM(E28:E29)</f>
        <v>6128.8</v>
      </c>
      <c r="F30" s="138">
        <f t="shared" si="10"/>
        <v>6578.4000000000005</v>
      </c>
      <c r="G30" s="138">
        <f t="shared" si="10"/>
        <v>7056.3</v>
      </c>
      <c r="H30" s="138">
        <f t="shared" si="10"/>
        <v>7827.6</v>
      </c>
      <c r="I30" s="176">
        <f t="shared" si="10"/>
        <v>8010.1</v>
      </c>
    </row>
    <row r="31" spans="2:27" x14ac:dyDescent="0.25">
      <c r="C31" s="15"/>
      <c r="D31" s="41"/>
      <c r="E31" s="41"/>
      <c r="F31" s="41"/>
      <c r="G31" s="41"/>
      <c r="H31" s="41"/>
      <c r="I31" s="48"/>
    </row>
    <row r="32" spans="2:27" x14ac:dyDescent="0.25">
      <c r="C32" s="78" t="s">
        <v>90</v>
      </c>
      <c r="D32" s="13">
        <v>2399.6999999999998</v>
      </c>
      <c r="E32" s="13">
        <v>2480</v>
      </c>
      <c r="F32" s="13">
        <v>2682.8</v>
      </c>
      <c r="G32" s="13">
        <v>3200.2000000000003</v>
      </c>
      <c r="H32" s="13">
        <v>3047.3</v>
      </c>
      <c r="I32" s="36">
        <v>2980.7</v>
      </c>
    </row>
    <row r="33" spans="3:9" ht="13" x14ac:dyDescent="0.3">
      <c r="C33" s="38" t="s">
        <v>91</v>
      </c>
      <c r="D33" s="90">
        <f>D32</f>
        <v>2399.6999999999998</v>
      </c>
      <c r="E33" s="90">
        <f t="shared" ref="E33:I33" si="11">E32</f>
        <v>2480</v>
      </c>
      <c r="F33" s="90">
        <f t="shared" si="11"/>
        <v>2682.8</v>
      </c>
      <c r="G33" s="90">
        <f t="shared" si="11"/>
        <v>3200.2000000000003</v>
      </c>
      <c r="H33" s="90">
        <f t="shared" si="11"/>
        <v>3047.3</v>
      </c>
      <c r="I33" s="44">
        <f t="shared" si="11"/>
        <v>2980.7</v>
      </c>
    </row>
    <row r="34" spans="3:9" x14ac:dyDescent="0.25">
      <c r="C34" s="47" t="s">
        <v>87</v>
      </c>
      <c r="D34" s="13">
        <v>3527.7999999999997</v>
      </c>
      <c r="E34" s="13">
        <v>2966.4</v>
      </c>
      <c r="F34" s="13">
        <v>3023.6</v>
      </c>
      <c r="G34" s="13">
        <v>2688.1</v>
      </c>
      <c r="H34" s="13">
        <v>3552.2</v>
      </c>
      <c r="I34" s="36">
        <v>3882</v>
      </c>
    </row>
    <row r="35" spans="3:9" x14ac:dyDescent="0.25">
      <c r="C35" s="47" t="s">
        <v>88</v>
      </c>
      <c r="D35" s="13">
        <v>759.1</v>
      </c>
      <c r="E35" s="13">
        <v>682.4</v>
      </c>
      <c r="F35" s="13">
        <v>872</v>
      </c>
      <c r="G35" s="13">
        <v>1168</v>
      </c>
      <c r="H35" s="13">
        <v>1228.1000000000001</v>
      </c>
      <c r="I35" s="16">
        <v>1147.4000000000001</v>
      </c>
    </row>
    <row r="36" spans="3:9" ht="13" x14ac:dyDescent="0.3">
      <c r="C36" s="38" t="s">
        <v>89</v>
      </c>
      <c r="D36" s="90">
        <f>SUM(D34:D35)</f>
        <v>4286.8999999999996</v>
      </c>
      <c r="E36" s="90">
        <f t="shared" ref="E36:I36" si="12">SUM(E34:E35)</f>
        <v>3648.8</v>
      </c>
      <c r="F36" s="90">
        <f t="shared" si="12"/>
        <v>3895.6</v>
      </c>
      <c r="G36" s="90">
        <f t="shared" si="12"/>
        <v>3856.1</v>
      </c>
      <c r="H36" s="90">
        <f t="shared" si="12"/>
        <v>4780.3</v>
      </c>
      <c r="I36" s="44">
        <f t="shared" si="12"/>
        <v>5029.3999999999996</v>
      </c>
    </row>
    <row r="37" spans="3:9" ht="13" x14ac:dyDescent="0.3">
      <c r="C37" s="137" t="s">
        <v>106</v>
      </c>
      <c r="D37" s="138">
        <f>+D33+D36</f>
        <v>6686.5999999999995</v>
      </c>
      <c r="E37" s="138">
        <f t="shared" ref="E37:I37" si="13">+E33+E36</f>
        <v>6128.8</v>
      </c>
      <c r="F37" s="138">
        <f t="shared" si="13"/>
        <v>6578.4</v>
      </c>
      <c r="G37" s="138">
        <f t="shared" si="13"/>
        <v>7056.3</v>
      </c>
      <c r="H37" s="138">
        <f t="shared" si="13"/>
        <v>7827.6</v>
      </c>
      <c r="I37" s="176">
        <f t="shared" si="13"/>
        <v>8010.0999999999995</v>
      </c>
    </row>
    <row r="38" spans="3:9" x14ac:dyDescent="0.25">
      <c r="F38" s="33"/>
      <c r="G38" s="13"/>
      <c r="H38" s="13"/>
      <c r="I38" s="33"/>
    </row>
  </sheetData>
  <hyperlinks>
    <hyperlink ref="C1" location="Index!A1" display="Index page"/>
  </hyperlinks>
  <pageMargins left="0.7" right="0.7" top="0.75" bottom="0.75" header="0.3" footer="0.3"/>
  <pageSetup paperSize="9" scale="83" orientation="portrait" verticalDpi="0" r:id="rId1"/>
  <ignoredErrors>
    <ignoredError sqref="D8:Z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4A618"/>
    <pageSetUpPr autoPageBreaks="0"/>
  </sheetPr>
  <dimension ref="A1:AF123"/>
  <sheetViews>
    <sheetView showGridLines="0" zoomScale="90" zoomScaleNormal="90" zoomScaleSheetLayoutView="100" workbookViewId="0"/>
  </sheetViews>
  <sheetFormatPr defaultColWidth="8.81640625" defaultRowHeight="12.5" outlineLevelRow="1" x14ac:dyDescent="0.25"/>
  <cols>
    <col min="1" max="3" width="2.7265625" style="33" customWidth="1"/>
    <col min="4" max="4" width="59" style="33" customWidth="1"/>
    <col min="5" max="10" width="10.54296875" customWidth="1"/>
    <col min="11" max="11" width="4.453125" style="99" customWidth="1"/>
    <col min="12" max="26" width="8.81640625" style="99" customWidth="1"/>
    <col min="27" max="27" width="8.81640625" customWidth="1"/>
    <col min="28" max="16384" width="8.81640625" style="33"/>
  </cols>
  <sheetData>
    <row r="1" spans="1:32" ht="14.5" x14ac:dyDescent="0.35">
      <c r="B1" s="43"/>
      <c r="C1" s="43"/>
      <c r="D1" s="160" t="s">
        <v>217</v>
      </c>
      <c r="E1" s="2"/>
      <c r="F1" s="2"/>
      <c r="G1" s="2"/>
      <c r="H1" s="2"/>
      <c r="I1" s="49"/>
      <c r="J1" s="209"/>
      <c r="K1" s="1"/>
      <c r="L1" s="49"/>
      <c r="M1" s="49"/>
      <c r="N1" s="49"/>
      <c r="O1" s="49"/>
      <c r="P1" s="49"/>
      <c r="Q1" s="49"/>
      <c r="R1" s="49"/>
      <c r="S1" s="49"/>
      <c r="T1" s="49"/>
      <c r="U1" s="49"/>
      <c r="V1" s="49"/>
      <c r="W1" s="49"/>
      <c r="X1" s="49"/>
      <c r="Y1" s="49"/>
      <c r="Z1" s="49"/>
      <c r="AA1" s="2"/>
    </row>
    <row r="2" spans="1:32" x14ac:dyDescent="0.25">
      <c r="B2" s="43"/>
      <c r="C2" s="43"/>
      <c r="D2" s="160"/>
      <c r="E2" s="2"/>
      <c r="F2" s="338"/>
      <c r="G2" s="338"/>
      <c r="H2" s="338"/>
      <c r="I2" s="356"/>
      <c r="J2" s="355"/>
      <c r="K2" s="1"/>
      <c r="L2" s="357"/>
      <c r="M2" s="357"/>
      <c r="N2" s="357"/>
      <c r="O2" s="357"/>
      <c r="P2" s="357"/>
      <c r="Q2" s="357"/>
      <c r="R2" s="357"/>
      <c r="S2" s="357"/>
      <c r="T2" s="357"/>
      <c r="U2" s="357"/>
      <c r="V2" s="357"/>
      <c r="W2" s="357"/>
      <c r="X2" s="357"/>
      <c r="Y2" s="357"/>
      <c r="Z2" s="357"/>
      <c r="AA2" s="313"/>
      <c r="AB2" s="313"/>
    </row>
    <row r="3" spans="1:32" ht="17.5" x14ac:dyDescent="0.25">
      <c r="B3" s="70"/>
      <c r="C3" s="70"/>
      <c r="D3" s="177" t="s">
        <v>203</v>
      </c>
      <c r="E3" s="2"/>
      <c r="F3" s="2"/>
      <c r="G3" s="2"/>
      <c r="H3" s="2"/>
      <c r="I3" s="49"/>
      <c r="J3" s="353"/>
      <c r="K3" s="1"/>
      <c r="L3" s="100"/>
      <c r="M3" s="100"/>
      <c r="N3" s="100"/>
      <c r="O3" s="100"/>
      <c r="P3" s="100"/>
      <c r="Q3" s="100"/>
      <c r="R3" s="100"/>
      <c r="S3" s="100"/>
      <c r="T3" s="100"/>
      <c r="U3" s="356"/>
      <c r="V3" s="356"/>
      <c r="W3" s="356"/>
      <c r="X3" s="356"/>
      <c r="Y3" s="356"/>
      <c r="Z3" s="356"/>
      <c r="AA3" s="338"/>
    </row>
    <row r="4" spans="1:32" x14ac:dyDescent="0.25">
      <c r="B4" s="70"/>
      <c r="C4" s="70"/>
      <c r="D4" s="15"/>
      <c r="E4" s="15"/>
      <c r="F4" s="2"/>
      <c r="G4" s="2"/>
      <c r="H4" s="2"/>
      <c r="I4" s="2"/>
      <c r="J4" s="2"/>
      <c r="K4"/>
      <c r="L4" s="97"/>
      <c r="M4" s="97"/>
      <c r="N4" s="97"/>
      <c r="O4" s="97"/>
      <c r="P4" s="97"/>
      <c r="Q4" s="97"/>
      <c r="R4" s="97"/>
      <c r="S4" s="97"/>
      <c r="T4" s="97"/>
      <c r="U4" s="97"/>
      <c r="V4" s="97"/>
      <c r="W4" s="97"/>
      <c r="X4" s="97"/>
      <c r="Y4" s="97"/>
      <c r="Z4" s="97"/>
      <c r="AA4" s="2"/>
    </row>
    <row r="5" spans="1:32" ht="42" customHeight="1" thickBot="1" x14ac:dyDescent="0.35">
      <c r="B5" s="43"/>
      <c r="C5" s="43"/>
      <c r="D5" s="178" t="s">
        <v>367</v>
      </c>
      <c r="E5" s="171">
        <v>2016</v>
      </c>
      <c r="F5" s="171">
        <v>2017</v>
      </c>
      <c r="G5" s="171">
        <v>2018</v>
      </c>
      <c r="H5" s="172" t="s">
        <v>195</v>
      </c>
      <c r="I5" s="171">
        <v>2019</v>
      </c>
      <c r="J5" s="207">
        <v>2020</v>
      </c>
      <c r="K5"/>
      <c r="L5" s="171" t="s">
        <v>185</v>
      </c>
      <c r="M5" s="171" t="s">
        <v>186</v>
      </c>
      <c r="N5" s="171" t="s">
        <v>187</v>
      </c>
      <c r="O5" s="171" t="s">
        <v>188</v>
      </c>
      <c r="P5" s="172" t="s">
        <v>196</v>
      </c>
      <c r="Q5" s="172" t="s">
        <v>197</v>
      </c>
      <c r="R5" s="172" t="s">
        <v>198</v>
      </c>
      <c r="S5" s="172" t="s">
        <v>199</v>
      </c>
      <c r="T5" s="171" t="s">
        <v>189</v>
      </c>
      <c r="U5" s="171" t="s">
        <v>190</v>
      </c>
      <c r="V5" s="171" t="s">
        <v>191</v>
      </c>
      <c r="W5" s="171" t="s">
        <v>192</v>
      </c>
      <c r="X5" s="171" t="s">
        <v>193</v>
      </c>
      <c r="Y5" s="171" t="s">
        <v>194</v>
      </c>
      <c r="Z5" s="171" t="s">
        <v>257</v>
      </c>
      <c r="AA5" s="173" t="s">
        <v>273</v>
      </c>
    </row>
    <row r="6" spans="1:32" x14ac:dyDescent="0.25">
      <c r="A6"/>
      <c r="D6" s="78" t="s">
        <v>0</v>
      </c>
      <c r="E6" s="248">
        <v>275.39999999999998</v>
      </c>
      <c r="F6" s="248">
        <v>288.10000000000002</v>
      </c>
      <c r="G6" s="248">
        <v>284.39999999999998</v>
      </c>
      <c r="H6" s="248">
        <v>322.39999999999998</v>
      </c>
      <c r="I6" s="248">
        <v>322.39999999999998</v>
      </c>
      <c r="J6" s="74">
        <v>338.7</v>
      </c>
      <c r="K6"/>
      <c r="L6" s="248">
        <v>69</v>
      </c>
      <c r="M6" s="248">
        <v>72.2</v>
      </c>
      <c r="N6" s="248">
        <v>70.7</v>
      </c>
      <c r="O6" s="248">
        <v>72.5</v>
      </c>
      <c r="P6" s="248">
        <v>76</v>
      </c>
      <c r="Q6" s="248">
        <v>78.7</v>
      </c>
      <c r="R6" s="248">
        <v>82.8</v>
      </c>
      <c r="S6" s="248">
        <v>84.9</v>
      </c>
      <c r="T6" s="248">
        <v>76</v>
      </c>
      <c r="U6" s="248">
        <v>78.7</v>
      </c>
      <c r="V6" s="248">
        <v>82.8</v>
      </c>
      <c r="W6" s="248">
        <v>84.9</v>
      </c>
      <c r="X6" s="248">
        <v>87.100000000000009</v>
      </c>
      <c r="Y6" s="248">
        <v>83</v>
      </c>
      <c r="Z6" s="248">
        <v>81.3</v>
      </c>
      <c r="AA6" s="74">
        <v>87.3</v>
      </c>
      <c r="AC6" s="104"/>
      <c r="AD6" s="104"/>
      <c r="AE6" s="104"/>
      <c r="AF6" s="104"/>
    </row>
    <row r="7" spans="1:32" x14ac:dyDescent="0.25">
      <c r="A7"/>
      <c r="D7" s="78" t="s">
        <v>95</v>
      </c>
      <c r="E7" s="311">
        <v>0.7</v>
      </c>
      <c r="F7" s="311">
        <v>0.6</v>
      </c>
      <c r="G7" s="311">
        <v>0.2</v>
      </c>
      <c r="H7" s="311">
        <v>6.9</v>
      </c>
      <c r="I7" s="311">
        <v>6.9</v>
      </c>
      <c r="J7" s="74">
        <v>13.2</v>
      </c>
      <c r="K7"/>
      <c r="L7" s="378">
        <v>0</v>
      </c>
      <c r="M7" s="378">
        <v>0.1</v>
      </c>
      <c r="N7" s="378">
        <v>0.1</v>
      </c>
      <c r="O7" s="378">
        <v>0</v>
      </c>
      <c r="P7" s="378">
        <v>0</v>
      </c>
      <c r="Q7" s="378">
        <v>1.3</v>
      </c>
      <c r="R7" s="378">
        <v>3.6</v>
      </c>
      <c r="S7" s="378">
        <v>2</v>
      </c>
      <c r="T7" s="378">
        <v>0.1</v>
      </c>
      <c r="U7" s="378">
        <v>1.3</v>
      </c>
      <c r="V7" s="378">
        <v>3.6</v>
      </c>
      <c r="W7" s="378">
        <v>1.9</v>
      </c>
      <c r="X7" s="378">
        <v>2.8000000000000003</v>
      </c>
      <c r="Y7" s="378">
        <v>3.8</v>
      </c>
      <c r="Z7" s="378">
        <v>1.5999999999999999</v>
      </c>
      <c r="AA7" s="74">
        <v>5</v>
      </c>
      <c r="AC7" s="104"/>
      <c r="AD7" s="104"/>
      <c r="AE7" s="104"/>
      <c r="AF7" s="104"/>
    </row>
    <row r="8" spans="1:32" s="251" customFormat="1" ht="13" x14ac:dyDescent="0.3">
      <c r="A8" s="252"/>
      <c r="D8" s="79" t="s">
        <v>96</v>
      </c>
      <c r="E8" s="265">
        <f>SUM(E6:E7)</f>
        <v>276.09999999999997</v>
      </c>
      <c r="F8" s="265">
        <f t="shared" ref="F8:J8" si="0">SUM(F6:F7)</f>
        <v>288.70000000000005</v>
      </c>
      <c r="G8" s="265">
        <f t="shared" si="0"/>
        <v>284.59999999999997</v>
      </c>
      <c r="H8" s="265">
        <f t="shared" si="0"/>
        <v>329.29999999999995</v>
      </c>
      <c r="I8" s="265">
        <f t="shared" si="0"/>
        <v>329.29999999999995</v>
      </c>
      <c r="J8" s="250">
        <f t="shared" si="0"/>
        <v>351.9</v>
      </c>
      <c r="K8" s="252"/>
      <c r="L8" s="265">
        <f t="shared" ref="L8:AA8" si="1">SUM(L6:L7)</f>
        <v>69</v>
      </c>
      <c r="M8" s="265">
        <f t="shared" si="1"/>
        <v>72.3</v>
      </c>
      <c r="N8" s="265">
        <f t="shared" si="1"/>
        <v>70.8</v>
      </c>
      <c r="O8" s="265">
        <f t="shared" si="1"/>
        <v>72.5</v>
      </c>
      <c r="P8" s="265">
        <f t="shared" si="1"/>
        <v>76</v>
      </c>
      <c r="Q8" s="265">
        <f t="shared" si="1"/>
        <v>80</v>
      </c>
      <c r="R8" s="265">
        <f t="shared" si="1"/>
        <v>86.399999999999991</v>
      </c>
      <c r="S8" s="265">
        <f t="shared" si="1"/>
        <v>86.9</v>
      </c>
      <c r="T8" s="265">
        <f t="shared" si="1"/>
        <v>76.099999999999994</v>
      </c>
      <c r="U8" s="265">
        <f t="shared" si="1"/>
        <v>80</v>
      </c>
      <c r="V8" s="265">
        <f t="shared" si="1"/>
        <v>86.399999999999991</v>
      </c>
      <c r="W8" s="265">
        <f t="shared" si="1"/>
        <v>86.800000000000011</v>
      </c>
      <c r="X8" s="265">
        <f t="shared" si="1"/>
        <v>89.9</v>
      </c>
      <c r="Y8" s="265">
        <f t="shared" si="1"/>
        <v>86.8</v>
      </c>
      <c r="Z8" s="265">
        <f t="shared" si="1"/>
        <v>82.899999999999991</v>
      </c>
      <c r="AA8" s="250">
        <f t="shared" si="1"/>
        <v>92.3</v>
      </c>
      <c r="AC8" s="104"/>
      <c r="AD8" s="104"/>
      <c r="AE8" s="104"/>
      <c r="AF8" s="104"/>
    </row>
    <row r="9" spans="1:32" x14ac:dyDescent="0.25">
      <c r="A9"/>
      <c r="D9" s="161" t="s">
        <v>149</v>
      </c>
      <c r="E9" s="311">
        <v>-156.09999999999997</v>
      </c>
      <c r="F9" s="311">
        <v>-159.50000000000006</v>
      </c>
      <c r="G9" s="311">
        <v>-156.39999999999998</v>
      </c>
      <c r="H9" s="311">
        <v>-173.79999999999995</v>
      </c>
      <c r="I9" s="311">
        <v>-165.19999999999996</v>
      </c>
      <c r="J9" s="74">
        <v>-163.69999999999999</v>
      </c>
      <c r="K9"/>
      <c r="L9" s="378">
        <v>-36.9</v>
      </c>
      <c r="M9" s="378">
        <v>-37.6</v>
      </c>
      <c r="N9" s="378">
        <v>-37.499999999999993</v>
      </c>
      <c r="O9" s="378">
        <v>-44.4</v>
      </c>
      <c r="P9" s="378">
        <v>-40.299999999999997</v>
      </c>
      <c r="Q9" s="378">
        <v>-40.700000000000003</v>
      </c>
      <c r="R9" s="378">
        <v>-46.599999999999987</v>
      </c>
      <c r="S9" s="378">
        <v>-46.20000000000001</v>
      </c>
      <c r="T9" s="378">
        <v>-38.199999999999996</v>
      </c>
      <c r="U9" s="378">
        <v>-38.6</v>
      </c>
      <c r="V9" s="378">
        <v>-44.499999999999993</v>
      </c>
      <c r="W9" s="378">
        <v>-43.900000000000013</v>
      </c>
      <c r="X9" s="378">
        <v>-42.600000000000009</v>
      </c>
      <c r="Y9" s="378">
        <v>-38.4</v>
      </c>
      <c r="Z9" s="378">
        <v>-38.399999999999991</v>
      </c>
      <c r="AA9" s="74">
        <v>-44.3</v>
      </c>
      <c r="AC9" s="104"/>
      <c r="AD9" s="104"/>
      <c r="AE9" s="104"/>
      <c r="AF9" s="104"/>
    </row>
    <row r="10" spans="1:32" s="251" customFormat="1" ht="13" x14ac:dyDescent="0.3">
      <c r="A10" s="252"/>
      <c r="C10"/>
      <c r="D10" s="77" t="s">
        <v>205</v>
      </c>
      <c r="E10" s="253">
        <f>SUM(E8:E9)</f>
        <v>120</v>
      </c>
      <c r="F10" s="253">
        <f t="shared" ref="F10:J10" si="2">SUM(F8:F9)</f>
        <v>129.19999999999999</v>
      </c>
      <c r="G10" s="253">
        <f t="shared" si="2"/>
        <v>128.19999999999999</v>
      </c>
      <c r="H10" s="253">
        <f t="shared" si="2"/>
        <v>155.5</v>
      </c>
      <c r="I10" s="253">
        <f t="shared" si="2"/>
        <v>164.1</v>
      </c>
      <c r="J10" s="254">
        <f t="shared" si="2"/>
        <v>188.2</v>
      </c>
      <c r="K10" s="252"/>
      <c r="L10" s="253">
        <f t="shared" ref="L10:AA10" si="3">SUM(L8:L9)</f>
        <v>32.1</v>
      </c>
      <c r="M10" s="253">
        <f t="shared" si="3"/>
        <v>34.699999999999996</v>
      </c>
      <c r="N10" s="253">
        <f t="shared" si="3"/>
        <v>33.300000000000004</v>
      </c>
      <c r="O10" s="253">
        <f t="shared" si="3"/>
        <v>28.1</v>
      </c>
      <c r="P10" s="253">
        <f t="shared" si="3"/>
        <v>35.700000000000003</v>
      </c>
      <c r="Q10" s="253">
        <f t="shared" si="3"/>
        <v>39.299999999999997</v>
      </c>
      <c r="R10" s="253">
        <f t="shared" si="3"/>
        <v>39.800000000000004</v>
      </c>
      <c r="S10" s="253">
        <f t="shared" si="3"/>
        <v>40.699999999999996</v>
      </c>
      <c r="T10" s="253">
        <f t="shared" si="3"/>
        <v>37.9</v>
      </c>
      <c r="U10" s="253">
        <f t="shared" si="3"/>
        <v>41.4</v>
      </c>
      <c r="V10" s="253">
        <f t="shared" si="3"/>
        <v>41.9</v>
      </c>
      <c r="W10" s="253">
        <f t="shared" si="3"/>
        <v>42.9</v>
      </c>
      <c r="X10" s="253">
        <f t="shared" si="3"/>
        <v>47.3</v>
      </c>
      <c r="Y10" s="253">
        <f t="shared" si="3"/>
        <v>48.4</v>
      </c>
      <c r="Z10" s="253">
        <f t="shared" si="3"/>
        <v>44.5</v>
      </c>
      <c r="AA10" s="254">
        <f t="shared" si="3"/>
        <v>48</v>
      </c>
      <c r="AC10" s="104"/>
      <c r="AD10" s="104"/>
      <c r="AE10" s="104"/>
      <c r="AF10" s="104"/>
    </row>
    <row r="11" spans="1:32" x14ac:dyDescent="0.25">
      <c r="A11"/>
      <c r="D11" s="78" t="s">
        <v>36</v>
      </c>
      <c r="E11" s="89">
        <v>-44.8</v>
      </c>
      <c r="F11" s="89">
        <v>-46.899999999999991</v>
      </c>
      <c r="G11" s="89">
        <v>-43.699999999999989</v>
      </c>
      <c r="H11" s="89">
        <v>-50.2</v>
      </c>
      <c r="I11" s="89">
        <v>-56.899999999999991</v>
      </c>
      <c r="J11" s="74">
        <v>-63.299999999999983</v>
      </c>
      <c r="K11"/>
      <c r="L11" s="248">
        <v>-11.3</v>
      </c>
      <c r="M11" s="248">
        <v>-10.699999999999996</v>
      </c>
      <c r="N11" s="248">
        <v>-10.200000000000006</v>
      </c>
      <c r="O11" s="248">
        <v>-11.5</v>
      </c>
      <c r="P11" s="248">
        <v>-11.700000000000003</v>
      </c>
      <c r="Q11" s="248">
        <v>-12.699999999999996</v>
      </c>
      <c r="R11" s="248">
        <v>-11.800000000000004</v>
      </c>
      <c r="S11" s="248">
        <v>-13.999999999999993</v>
      </c>
      <c r="T11" s="248">
        <v>-13.299999999999997</v>
      </c>
      <c r="U11" s="248">
        <v>-14.299999999999997</v>
      </c>
      <c r="V11" s="248">
        <v>-13.299999999999997</v>
      </c>
      <c r="W11" s="248">
        <v>-16</v>
      </c>
      <c r="X11" s="248">
        <v>-16.799999999999997</v>
      </c>
      <c r="Y11" s="248">
        <v>-15.099999999999994</v>
      </c>
      <c r="Z11" s="248">
        <v>-15.600000000000001</v>
      </c>
      <c r="AA11" s="74">
        <v>-15.799999999999997</v>
      </c>
      <c r="AC11" s="104"/>
      <c r="AD11" s="104"/>
      <c r="AE11" s="104"/>
      <c r="AF11" s="104"/>
    </row>
    <row r="12" spans="1:32" s="251" customFormat="1" ht="13" x14ac:dyDescent="0.3">
      <c r="A12" s="252"/>
      <c r="D12" s="77" t="s">
        <v>206</v>
      </c>
      <c r="E12" s="253">
        <f>SUM(E10:E11)</f>
        <v>75.2</v>
      </c>
      <c r="F12" s="253">
        <f t="shared" ref="F12:J12" si="4">SUM(F10:F11)</f>
        <v>82.3</v>
      </c>
      <c r="G12" s="253">
        <f t="shared" si="4"/>
        <v>84.5</v>
      </c>
      <c r="H12" s="253">
        <f t="shared" si="4"/>
        <v>105.3</v>
      </c>
      <c r="I12" s="253">
        <f t="shared" si="4"/>
        <v>107.2</v>
      </c>
      <c r="J12" s="254">
        <f t="shared" si="4"/>
        <v>124.9</v>
      </c>
      <c r="K12" s="252"/>
      <c r="L12" s="253">
        <f t="shared" ref="L12:AA12" si="5">SUM(L10:L11)</f>
        <v>20.8</v>
      </c>
      <c r="M12" s="253">
        <f t="shared" si="5"/>
        <v>24</v>
      </c>
      <c r="N12" s="253">
        <f t="shared" si="5"/>
        <v>23.099999999999998</v>
      </c>
      <c r="O12" s="253">
        <f t="shared" si="5"/>
        <v>16.600000000000001</v>
      </c>
      <c r="P12" s="253">
        <f t="shared" si="5"/>
        <v>24</v>
      </c>
      <c r="Q12" s="253">
        <f t="shared" si="5"/>
        <v>26.6</v>
      </c>
      <c r="R12" s="253">
        <f t="shared" si="5"/>
        <v>28</v>
      </c>
      <c r="S12" s="253">
        <f t="shared" si="5"/>
        <v>26.700000000000003</v>
      </c>
      <c r="T12" s="253">
        <f t="shared" si="5"/>
        <v>24.6</v>
      </c>
      <c r="U12" s="253">
        <f t="shared" si="5"/>
        <v>27.1</v>
      </c>
      <c r="V12" s="253">
        <f t="shared" si="5"/>
        <v>28.6</v>
      </c>
      <c r="W12" s="253">
        <f t="shared" si="5"/>
        <v>26.9</v>
      </c>
      <c r="X12" s="253">
        <f t="shared" si="5"/>
        <v>30.5</v>
      </c>
      <c r="Y12" s="253">
        <f t="shared" si="5"/>
        <v>33.300000000000004</v>
      </c>
      <c r="Z12" s="253">
        <f t="shared" si="5"/>
        <v>28.9</v>
      </c>
      <c r="AA12" s="254">
        <f t="shared" si="5"/>
        <v>32.200000000000003</v>
      </c>
      <c r="AC12" s="104"/>
      <c r="AD12" s="104"/>
      <c r="AE12" s="104"/>
      <c r="AF12" s="104"/>
    </row>
    <row r="13" spans="1:32" x14ac:dyDescent="0.25">
      <c r="J13" s="74"/>
      <c r="L13" s="210"/>
      <c r="M13" s="210"/>
      <c r="N13" s="210"/>
      <c r="O13" s="210"/>
      <c r="P13" s="210"/>
      <c r="Q13" s="210"/>
      <c r="R13" s="210"/>
      <c r="S13" s="210"/>
      <c r="T13" s="210"/>
      <c r="U13" s="210"/>
      <c r="V13" s="210"/>
      <c r="W13" s="210"/>
      <c r="X13" s="210"/>
      <c r="Y13" s="210"/>
      <c r="Z13" s="210"/>
      <c r="AC13" s="104"/>
      <c r="AD13" s="104"/>
      <c r="AE13" s="104"/>
      <c r="AF13" s="104"/>
    </row>
    <row r="14" spans="1:32" x14ac:dyDescent="0.25">
      <c r="A14" s="210"/>
      <c r="D14" s="163" t="s">
        <v>164</v>
      </c>
      <c r="E14" s="73">
        <v>3.184339</v>
      </c>
      <c r="F14" s="73">
        <v>3.1951209999999999</v>
      </c>
      <c r="G14" s="73">
        <v>3.3313410000000001</v>
      </c>
      <c r="H14" s="73">
        <v>3.7460499999999999</v>
      </c>
      <c r="I14" s="73">
        <v>3.7460499999999999</v>
      </c>
      <c r="J14" s="74">
        <v>3.8312460000000002</v>
      </c>
      <c r="K14"/>
      <c r="L14" s="256">
        <v>3.1958139999999999</v>
      </c>
      <c r="M14" s="256">
        <v>3.1958139999999999</v>
      </c>
      <c r="N14" s="256">
        <v>3.1958139999999999</v>
      </c>
      <c r="O14" s="256">
        <v>3.3313410000000001</v>
      </c>
      <c r="P14" s="256">
        <v>3.4421339999999998</v>
      </c>
      <c r="Q14" s="256">
        <v>3.4421339999999998</v>
      </c>
      <c r="R14" s="256">
        <v>3.4421339999999998</v>
      </c>
      <c r="S14" s="256">
        <v>3.4421339999999998</v>
      </c>
      <c r="T14" s="256">
        <v>3.4421339999999998</v>
      </c>
      <c r="U14" s="256">
        <v>3.4421339999999998</v>
      </c>
      <c r="V14" s="256">
        <v>3.4421339999999998</v>
      </c>
      <c r="W14" s="256">
        <v>3.4421339999999998</v>
      </c>
      <c r="X14" s="256">
        <v>3.789415</v>
      </c>
      <c r="Y14" s="256">
        <v>3.832341</v>
      </c>
      <c r="Z14" s="256">
        <v>3.8309880000000001</v>
      </c>
      <c r="AA14" s="74">
        <v>3.8312460000000002</v>
      </c>
      <c r="AC14" s="104"/>
      <c r="AD14" s="104"/>
      <c r="AE14" s="104"/>
      <c r="AF14" s="104"/>
    </row>
    <row r="15" spans="1:32" x14ac:dyDescent="0.25">
      <c r="A15" s="210"/>
      <c r="D15" s="163" t="s">
        <v>169</v>
      </c>
      <c r="E15" s="73">
        <v>5.9435000000000002E-2</v>
      </c>
      <c r="F15" s="73">
        <v>5.9435000000000002E-2</v>
      </c>
      <c r="G15" s="73">
        <v>5.9435000000000002E-2</v>
      </c>
      <c r="H15" s="73">
        <v>0.15543499999999999</v>
      </c>
      <c r="I15" s="73">
        <v>0.15543499999999999</v>
      </c>
      <c r="J15" s="74">
        <v>0.95662000000000003</v>
      </c>
      <c r="K15"/>
      <c r="L15" s="256">
        <v>5.9435000000000002E-2</v>
      </c>
      <c r="M15" s="256">
        <v>5.9435000000000002E-2</v>
      </c>
      <c r="N15" s="256">
        <v>5.9435000000000002E-2</v>
      </c>
      <c r="O15" s="256">
        <v>5.9435000000000002E-2</v>
      </c>
      <c r="P15" s="256">
        <v>5.9435000000000002E-2</v>
      </c>
      <c r="Q15" s="256">
        <v>5.9435000000000002E-2</v>
      </c>
      <c r="R15" s="256">
        <v>5.9435000000000002E-2</v>
      </c>
      <c r="S15" s="256">
        <v>5.9435000000000002E-2</v>
      </c>
      <c r="T15" s="256">
        <v>5.9435000000000002E-2</v>
      </c>
      <c r="U15" s="256">
        <v>5.9435000000000002E-2</v>
      </c>
      <c r="V15" s="256">
        <v>5.9435000000000002E-2</v>
      </c>
      <c r="W15" s="256">
        <v>5.9435000000000002E-2</v>
      </c>
      <c r="X15" s="256">
        <v>0.15543499999999999</v>
      </c>
      <c r="Y15" s="256">
        <v>0.15543499999999999</v>
      </c>
      <c r="Z15" s="256">
        <v>0.15543499999999999</v>
      </c>
      <c r="AA15" s="74">
        <v>0.95662000000000003</v>
      </c>
      <c r="AC15" s="104"/>
      <c r="AD15" s="104"/>
      <c r="AE15" s="104"/>
      <c r="AF15" s="104"/>
    </row>
    <row r="16" spans="1:32" x14ac:dyDescent="0.25">
      <c r="A16" s="210"/>
      <c r="D16" s="163" t="s">
        <v>165</v>
      </c>
      <c r="E16" s="73">
        <v>0.50900000000000001</v>
      </c>
      <c r="F16" s="73">
        <v>0.50900000000000001</v>
      </c>
      <c r="G16" s="73">
        <v>0.50900000000000001</v>
      </c>
      <c r="H16" s="73">
        <v>0.53135100000000002</v>
      </c>
      <c r="I16" s="73">
        <v>0.53135100000000002</v>
      </c>
      <c r="J16" s="74">
        <v>0.51954299999999998</v>
      </c>
      <c r="K16"/>
      <c r="L16" s="256">
        <v>0.50900000000000001</v>
      </c>
      <c r="M16" s="256">
        <v>0.50900000000000001</v>
      </c>
      <c r="N16" s="256">
        <v>0.50900000000000001</v>
      </c>
      <c r="O16" s="256">
        <v>0.50900000000000001</v>
      </c>
      <c r="P16" s="256">
        <v>0.53630900000000004</v>
      </c>
      <c r="Q16" s="256">
        <v>0.53630900000000004</v>
      </c>
      <c r="R16" s="256">
        <v>0.53630900000000004</v>
      </c>
      <c r="S16" s="256">
        <v>0.53630900000000004</v>
      </c>
      <c r="T16" s="256">
        <v>0.53630900000000004</v>
      </c>
      <c r="U16" s="256">
        <v>0.53630900000000004</v>
      </c>
      <c r="V16" s="256">
        <v>0.53630900000000004</v>
      </c>
      <c r="W16" s="256">
        <v>0.53630900000000004</v>
      </c>
      <c r="X16" s="256">
        <v>0.53144800000000003</v>
      </c>
      <c r="Y16" s="256">
        <v>0.51954299999999998</v>
      </c>
      <c r="Z16" s="256">
        <v>0.51954299999999998</v>
      </c>
      <c r="AA16" s="74">
        <v>0.51954299999999998</v>
      </c>
      <c r="AC16" s="104"/>
      <c r="AD16" s="104"/>
      <c r="AE16" s="104"/>
      <c r="AF16" s="104"/>
    </row>
    <row r="17" spans="1:32" x14ac:dyDescent="0.25">
      <c r="A17"/>
      <c r="B17" s="314"/>
      <c r="D17" s="163" t="s">
        <v>150</v>
      </c>
      <c r="E17" s="268">
        <v>0.9</v>
      </c>
      <c r="F17" s="268">
        <v>0.89</v>
      </c>
      <c r="G17" s="268">
        <v>0.89</v>
      </c>
      <c r="H17" s="268">
        <v>0.91</v>
      </c>
      <c r="I17" s="268">
        <v>0.91</v>
      </c>
      <c r="J17" s="61">
        <v>0.92</v>
      </c>
      <c r="K17"/>
      <c r="L17" s="317">
        <v>0.89</v>
      </c>
      <c r="M17" s="317">
        <v>0.9</v>
      </c>
      <c r="N17" s="317">
        <v>0.88</v>
      </c>
      <c r="O17" s="317">
        <v>0.88</v>
      </c>
      <c r="P17" s="317">
        <v>0.89</v>
      </c>
      <c r="Q17" s="317">
        <v>0.9</v>
      </c>
      <c r="R17" s="317">
        <v>0.92</v>
      </c>
      <c r="S17" s="317">
        <v>0.9</v>
      </c>
      <c r="T17" s="317">
        <v>0.89</v>
      </c>
      <c r="U17" s="317">
        <v>0.9</v>
      </c>
      <c r="V17" s="317">
        <v>0.92</v>
      </c>
      <c r="W17" s="317">
        <v>0.9</v>
      </c>
      <c r="X17" s="317">
        <v>0.87</v>
      </c>
      <c r="Y17" s="317">
        <v>0.93</v>
      </c>
      <c r="Z17" s="317">
        <v>0.94</v>
      </c>
      <c r="AA17" s="61">
        <v>0.93</v>
      </c>
      <c r="AC17" s="104"/>
      <c r="AD17" s="104"/>
      <c r="AE17" s="104"/>
      <c r="AF17" s="104"/>
    </row>
    <row r="18" spans="1:32" ht="12" customHeight="1" x14ac:dyDescent="0.25">
      <c r="D18" s="68"/>
      <c r="E18" s="33"/>
      <c r="F18" s="33"/>
      <c r="G18" s="33"/>
      <c r="H18" s="33"/>
      <c r="I18" s="33"/>
      <c r="J18" s="74"/>
      <c r="K18"/>
      <c r="L18" s="314"/>
      <c r="M18" s="314"/>
      <c r="N18" s="314"/>
      <c r="O18" s="314"/>
      <c r="P18" s="314"/>
      <c r="Q18" s="314"/>
      <c r="R18" s="314"/>
      <c r="S18" s="314"/>
      <c r="T18" s="314"/>
      <c r="U18" s="314"/>
      <c r="V18" s="314"/>
      <c r="W18" s="314"/>
      <c r="X18" s="314"/>
      <c r="Y18" s="314"/>
      <c r="Z18" s="314"/>
      <c r="AA18" s="33"/>
      <c r="AC18" s="104"/>
      <c r="AD18" s="104"/>
      <c r="AE18" s="104"/>
      <c r="AF18" s="104"/>
    </row>
    <row r="19" spans="1:32" s="95" customFormat="1" ht="39.5" thickBot="1" x14ac:dyDescent="0.35">
      <c r="D19" s="179" t="s">
        <v>368</v>
      </c>
      <c r="E19" s="171">
        <v>2016</v>
      </c>
      <c r="F19" s="171">
        <v>2017</v>
      </c>
      <c r="G19" s="171">
        <v>2018</v>
      </c>
      <c r="H19" s="172" t="s">
        <v>195</v>
      </c>
      <c r="I19" s="171">
        <v>2019</v>
      </c>
      <c r="J19" s="207">
        <v>2020</v>
      </c>
      <c r="K19"/>
      <c r="L19" s="171" t="s">
        <v>185</v>
      </c>
      <c r="M19" s="171" t="s">
        <v>186</v>
      </c>
      <c r="N19" s="171" t="s">
        <v>187</v>
      </c>
      <c r="O19" s="171" t="s">
        <v>188</v>
      </c>
      <c r="P19" s="172" t="s">
        <v>196</v>
      </c>
      <c r="Q19" s="172" t="s">
        <v>197</v>
      </c>
      <c r="R19" s="172" t="s">
        <v>198</v>
      </c>
      <c r="S19" s="172" t="s">
        <v>199</v>
      </c>
      <c r="T19" s="171" t="s">
        <v>189</v>
      </c>
      <c r="U19" s="171" t="s">
        <v>190</v>
      </c>
      <c r="V19" s="171" t="s">
        <v>191</v>
      </c>
      <c r="W19" s="171" t="s">
        <v>192</v>
      </c>
      <c r="X19" s="171" t="s">
        <v>193</v>
      </c>
      <c r="Y19" s="171" t="s">
        <v>194</v>
      </c>
      <c r="Z19" s="171" t="s">
        <v>257</v>
      </c>
      <c r="AA19" s="173" t="s">
        <v>273</v>
      </c>
      <c r="AC19" s="104"/>
      <c r="AD19" s="104"/>
      <c r="AE19" s="104"/>
      <c r="AF19" s="104"/>
    </row>
    <row r="20" spans="1:32" s="95" customFormat="1" ht="13" x14ac:dyDescent="0.3">
      <c r="A20"/>
      <c r="B20" s="33"/>
      <c r="C20" s="33"/>
      <c r="D20" s="84" t="s">
        <v>0</v>
      </c>
      <c r="E20" s="342">
        <v>171.3</v>
      </c>
      <c r="F20" s="342">
        <v>167.1</v>
      </c>
      <c r="G20" s="342">
        <v>171</v>
      </c>
      <c r="H20" s="342">
        <v>194.5</v>
      </c>
      <c r="I20" s="342">
        <v>194.5</v>
      </c>
      <c r="J20" s="86">
        <v>190</v>
      </c>
      <c r="K20"/>
      <c r="L20" s="342">
        <v>41.300000000000004</v>
      </c>
      <c r="M20" s="342">
        <v>42.2</v>
      </c>
      <c r="N20" s="342">
        <v>43.2</v>
      </c>
      <c r="O20" s="342">
        <v>44.3</v>
      </c>
      <c r="P20" s="342">
        <v>47.3</v>
      </c>
      <c r="Q20" s="342">
        <v>47.5</v>
      </c>
      <c r="R20" s="342">
        <v>48.8</v>
      </c>
      <c r="S20" s="342">
        <v>50.9</v>
      </c>
      <c r="T20" s="342">
        <v>47.3</v>
      </c>
      <c r="U20" s="342">
        <v>47.5</v>
      </c>
      <c r="V20" s="342">
        <v>48.8</v>
      </c>
      <c r="W20" s="342">
        <v>50.9</v>
      </c>
      <c r="X20" s="342">
        <v>48.8</v>
      </c>
      <c r="Y20" s="342">
        <v>45.3</v>
      </c>
      <c r="Z20" s="342">
        <v>44.300000000000004</v>
      </c>
      <c r="AA20" s="86">
        <v>51.6</v>
      </c>
      <c r="AC20" s="104"/>
      <c r="AD20" s="104"/>
      <c r="AE20" s="104"/>
      <c r="AF20" s="104"/>
    </row>
    <row r="21" spans="1:32" s="95" customFormat="1" ht="13" x14ac:dyDescent="0.3">
      <c r="A21"/>
      <c r="B21" s="33"/>
      <c r="C21" s="33"/>
      <c r="D21" s="84" t="s">
        <v>95</v>
      </c>
      <c r="E21" s="343">
        <v>0.1</v>
      </c>
      <c r="F21" s="343">
        <v>0.4</v>
      </c>
      <c r="G21" s="343">
        <v>0.1</v>
      </c>
      <c r="H21" s="343">
        <v>0.2</v>
      </c>
      <c r="I21" s="343">
        <v>0.2</v>
      </c>
      <c r="J21" s="86">
        <v>0.5</v>
      </c>
      <c r="K21"/>
      <c r="L21" s="343">
        <v>0</v>
      </c>
      <c r="M21" s="343">
        <v>0.1</v>
      </c>
      <c r="N21" s="343">
        <v>0</v>
      </c>
      <c r="O21" s="343">
        <v>0</v>
      </c>
      <c r="P21" s="343">
        <v>0</v>
      </c>
      <c r="Q21" s="343">
        <v>0</v>
      </c>
      <c r="R21" s="343">
        <v>1.2</v>
      </c>
      <c r="S21" s="343">
        <v>-1</v>
      </c>
      <c r="T21" s="343">
        <v>0.1</v>
      </c>
      <c r="U21" s="343">
        <v>0</v>
      </c>
      <c r="V21" s="343">
        <v>1.2</v>
      </c>
      <c r="W21" s="343">
        <v>-1.1000000000000001</v>
      </c>
      <c r="X21" s="343">
        <v>0</v>
      </c>
      <c r="Y21" s="343">
        <v>0.1</v>
      </c>
      <c r="Z21" s="343">
        <v>0</v>
      </c>
      <c r="AA21" s="86">
        <v>0.39999999999999997</v>
      </c>
      <c r="AC21" s="104"/>
      <c r="AD21" s="104"/>
      <c r="AE21" s="104"/>
      <c r="AF21" s="104"/>
    </row>
    <row r="22" spans="1:32" s="96" customFormat="1" ht="13" x14ac:dyDescent="0.3">
      <c r="A22" s="252"/>
      <c r="B22" s="251"/>
      <c r="C22" s="251"/>
      <c r="D22" s="87" t="s">
        <v>96</v>
      </c>
      <c r="E22" s="344">
        <f>SUM(E20:E21)</f>
        <v>171.4</v>
      </c>
      <c r="F22" s="344">
        <f t="shared" ref="F22:J22" si="6">SUM(F20:F21)</f>
        <v>167.5</v>
      </c>
      <c r="G22" s="344">
        <f t="shared" si="6"/>
        <v>171.1</v>
      </c>
      <c r="H22" s="344">
        <f t="shared" si="6"/>
        <v>194.7</v>
      </c>
      <c r="I22" s="344">
        <f t="shared" si="6"/>
        <v>194.7</v>
      </c>
      <c r="J22" s="259">
        <f t="shared" si="6"/>
        <v>190.5</v>
      </c>
      <c r="K22" s="252"/>
      <c r="L22" s="344">
        <f t="shared" ref="L22:AA22" si="7">SUM(L20:L21)</f>
        <v>41.300000000000004</v>
      </c>
      <c r="M22" s="344">
        <f t="shared" si="7"/>
        <v>42.300000000000004</v>
      </c>
      <c r="N22" s="344">
        <f t="shared" si="7"/>
        <v>43.2</v>
      </c>
      <c r="O22" s="344">
        <f t="shared" si="7"/>
        <v>44.3</v>
      </c>
      <c r="P22" s="344">
        <f t="shared" si="7"/>
        <v>47.3</v>
      </c>
      <c r="Q22" s="344">
        <f t="shared" si="7"/>
        <v>47.5</v>
      </c>
      <c r="R22" s="344">
        <f t="shared" si="7"/>
        <v>50</v>
      </c>
      <c r="S22" s="344">
        <f t="shared" si="7"/>
        <v>49.9</v>
      </c>
      <c r="T22" s="344">
        <f t="shared" si="7"/>
        <v>47.4</v>
      </c>
      <c r="U22" s="344">
        <f t="shared" si="7"/>
        <v>47.5</v>
      </c>
      <c r="V22" s="344">
        <f t="shared" si="7"/>
        <v>50</v>
      </c>
      <c r="W22" s="344">
        <f t="shared" si="7"/>
        <v>49.8</v>
      </c>
      <c r="X22" s="344">
        <f t="shared" si="7"/>
        <v>48.8</v>
      </c>
      <c r="Y22" s="344">
        <f t="shared" si="7"/>
        <v>45.4</v>
      </c>
      <c r="Z22" s="344">
        <f t="shared" si="7"/>
        <v>44.300000000000004</v>
      </c>
      <c r="AA22" s="259">
        <f t="shared" si="7"/>
        <v>52</v>
      </c>
      <c r="AC22" s="104"/>
      <c r="AD22" s="104"/>
      <c r="AE22" s="104"/>
      <c r="AF22" s="104"/>
    </row>
    <row r="23" spans="1:32" s="95" customFormat="1" ht="13" x14ac:dyDescent="0.3">
      <c r="A23"/>
      <c r="B23" s="33"/>
      <c r="C23" s="33"/>
      <c r="D23" s="162" t="s">
        <v>149</v>
      </c>
      <c r="E23" s="343">
        <v>-91.2</v>
      </c>
      <c r="F23" s="343">
        <v>-86.1</v>
      </c>
      <c r="G23" s="343">
        <v>-89.6</v>
      </c>
      <c r="H23" s="343">
        <v>-98.699999999999989</v>
      </c>
      <c r="I23" s="343">
        <v>-93.399999999999991</v>
      </c>
      <c r="J23" s="86">
        <v>-89.7</v>
      </c>
      <c r="K23"/>
      <c r="L23" s="343">
        <v>-21.300000000000004</v>
      </c>
      <c r="M23" s="343">
        <v>-22.100000000000005</v>
      </c>
      <c r="N23" s="343">
        <v>-21.500000000000004</v>
      </c>
      <c r="O23" s="343">
        <v>-24.699999999999996</v>
      </c>
      <c r="P23" s="343">
        <v>-24.4</v>
      </c>
      <c r="Q23" s="343">
        <v>-22.799999999999997</v>
      </c>
      <c r="R23" s="343">
        <v>-25.200000000000003</v>
      </c>
      <c r="S23" s="343">
        <v>-26.299999999999997</v>
      </c>
      <c r="T23" s="343">
        <v>-23.2</v>
      </c>
      <c r="U23" s="343">
        <v>-21.5</v>
      </c>
      <c r="V23" s="343">
        <v>-23.8</v>
      </c>
      <c r="W23" s="343">
        <v>-24.9</v>
      </c>
      <c r="X23" s="343">
        <v>-23.799999999999997</v>
      </c>
      <c r="Y23" s="343">
        <v>-20.299999999999997</v>
      </c>
      <c r="Z23" s="343">
        <v>-21.000000000000004</v>
      </c>
      <c r="AA23" s="86">
        <v>-24.6</v>
      </c>
      <c r="AC23" s="104"/>
      <c r="AD23" s="104"/>
      <c r="AE23" s="104"/>
      <c r="AF23" s="104"/>
    </row>
    <row r="24" spans="1:32" s="96" customFormat="1" ht="13" x14ac:dyDescent="0.3">
      <c r="A24" s="252"/>
      <c r="B24" s="251"/>
      <c r="C24" s="251"/>
      <c r="D24" s="88" t="s">
        <v>205</v>
      </c>
      <c r="E24" s="345">
        <f>SUM(E22:E23)</f>
        <v>80.2</v>
      </c>
      <c r="F24" s="345">
        <f t="shared" ref="F24:J24" si="8">SUM(F22:F23)</f>
        <v>81.400000000000006</v>
      </c>
      <c r="G24" s="345">
        <f t="shared" si="8"/>
        <v>81.5</v>
      </c>
      <c r="H24" s="345">
        <f t="shared" si="8"/>
        <v>96</v>
      </c>
      <c r="I24" s="345">
        <f t="shared" si="8"/>
        <v>101.3</v>
      </c>
      <c r="J24" s="260">
        <f t="shared" si="8"/>
        <v>100.8</v>
      </c>
      <c r="K24" s="252"/>
      <c r="L24" s="345">
        <f t="shared" ref="L24:AA24" si="9">SUM(L22:L23)</f>
        <v>20</v>
      </c>
      <c r="M24" s="345">
        <f t="shared" si="9"/>
        <v>20.2</v>
      </c>
      <c r="N24" s="345">
        <f t="shared" si="9"/>
        <v>21.7</v>
      </c>
      <c r="O24" s="345">
        <f t="shared" si="9"/>
        <v>19.600000000000001</v>
      </c>
      <c r="P24" s="345">
        <f t="shared" si="9"/>
        <v>22.9</v>
      </c>
      <c r="Q24" s="345">
        <f t="shared" si="9"/>
        <v>24.700000000000003</v>
      </c>
      <c r="R24" s="345">
        <f t="shared" si="9"/>
        <v>24.799999999999997</v>
      </c>
      <c r="S24" s="345">
        <f t="shared" si="9"/>
        <v>23.6</v>
      </c>
      <c r="T24" s="345">
        <f t="shared" si="9"/>
        <v>24.2</v>
      </c>
      <c r="U24" s="345">
        <f t="shared" si="9"/>
        <v>26</v>
      </c>
      <c r="V24" s="345">
        <f t="shared" si="9"/>
        <v>26.2</v>
      </c>
      <c r="W24" s="345">
        <f t="shared" si="9"/>
        <v>24.9</v>
      </c>
      <c r="X24" s="345">
        <f t="shared" si="9"/>
        <v>25</v>
      </c>
      <c r="Y24" s="345">
        <f t="shared" si="9"/>
        <v>25.1</v>
      </c>
      <c r="Z24" s="345">
        <f t="shared" si="9"/>
        <v>23.3</v>
      </c>
      <c r="AA24" s="260">
        <f t="shared" si="9"/>
        <v>27.4</v>
      </c>
      <c r="AC24" s="104"/>
      <c r="AD24" s="104"/>
      <c r="AE24" s="104"/>
      <c r="AF24" s="104"/>
    </row>
    <row r="25" spans="1:32" s="95" customFormat="1" ht="13" x14ac:dyDescent="0.3">
      <c r="A25"/>
      <c r="B25" s="33"/>
      <c r="C25" s="33"/>
      <c r="D25" s="84" t="s">
        <v>36</v>
      </c>
      <c r="E25" s="342">
        <v>-24.900000000000006</v>
      </c>
      <c r="F25" s="342">
        <v>-25.200000000000003</v>
      </c>
      <c r="G25" s="342">
        <v>-23.299999999999997</v>
      </c>
      <c r="H25" s="342">
        <v>-28.299999999999997</v>
      </c>
      <c r="I25" s="342">
        <v>-32.299999999999997</v>
      </c>
      <c r="J25" s="86">
        <v>-34.099999999999994</v>
      </c>
      <c r="K25"/>
      <c r="L25" s="342">
        <v>-5.7000000000000011</v>
      </c>
      <c r="M25" s="342">
        <v>-6</v>
      </c>
      <c r="N25" s="342">
        <v>-5</v>
      </c>
      <c r="O25" s="342">
        <v>-6.6000000000000014</v>
      </c>
      <c r="P25" s="342">
        <v>-6.2999999999999972</v>
      </c>
      <c r="Q25" s="342">
        <v>-6.7000000000000028</v>
      </c>
      <c r="R25" s="342">
        <v>-6.9999999999999964</v>
      </c>
      <c r="S25" s="342">
        <v>-8.3000000000000007</v>
      </c>
      <c r="T25" s="342">
        <v>-7.3000000000000007</v>
      </c>
      <c r="U25" s="342">
        <v>-7.6000000000000014</v>
      </c>
      <c r="V25" s="342">
        <v>-8</v>
      </c>
      <c r="W25" s="342">
        <v>-9.3999999999999986</v>
      </c>
      <c r="X25" s="342">
        <v>-8.8999999999999986</v>
      </c>
      <c r="Y25" s="342">
        <v>-7.7000000000000028</v>
      </c>
      <c r="Z25" s="342">
        <v>-8.8000000000000007</v>
      </c>
      <c r="AA25" s="86">
        <v>-8.6999999999999993</v>
      </c>
      <c r="AC25" s="104"/>
      <c r="AD25" s="104"/>
      <c r="AE25" s="104"/>
      <c r="AF25" s="104"/>
    </row>
    <row r="26" spans="1:32" s="96" customFormat="1" ht="13" x14ac:dyDescent="0.3">
      <c r="A26" s="252"/>
      <c r="B26" s="251"/>
      <c r="C26" s="251"/>
      <c r="D26" s="88" t="s">
        <v>206</v>
      </c>
      <c r="E26" s="345">
        <f>SUM(E24:E25)</f>
        <v>55.3</v>
      </c>
      <c r="F26" s="345">
        <f t="shared" ref="F26:J26" si="10">SUM(F24:F25)</f>
        <v>56.2</v>
      </c>
      <c r="G26" s="345">
        <f t="shared" si="10"/>
        <v>58.2</v>
      </c>
      <c r="H26" s="345">
        <f t="shared" si="10"/>
        <v>67.7</v>
      </c>
      <c r="I26" s="345">
        <f t="shared" si="10"/>
        <v>69</v>
      </c>
      <c r="J26" s="260">
        <f t="shared" si="10"/>
        <v>66.7</v>
      </c>
      <c r="K26" s="252"/>
      <c r="L26" s="345">
        <f t="shared" ref="L26:AA26" si="11">SUM(L24:L25)</f>
        <v>14.299999999999999</v>
      </c>
      <c r="M26" s="345">
        <f t="shared" si="11"/>
        <v>14.2</v>
      </c>
      <c r="N26" s="345">
        <f t="shared" si="11"/>
        <v>16.7</v>
      </c>
      <c r="O26" s="345">
        <f t="shared" si="11"/>
        <v>13</v>
      </c>
      <c r="P26" s="345">
        <f t="shared" si="11"/>
        <v>16.600000000000001</v>
      </c>
      <c r="Q26" s="345">
        <f t="shared" si="11"/>
        <v>18</v>
      </c>
      <c r="R26" s="345">
        <f t="shared" si="11"/>
        <v>17.8</v>
      </c>
      <c r="S26" s="345">
        <f t="shared" si="11"/>
        <v>15.3</v>
      </c>
      <c r="T26" s="345">
        <f t="shared" si="11"/>
        <v>16.899999999999999</v>
      </c>
      <c r="U26" s="345">
        <f t="shared" si="11"/>
        <v>18.399999999999999</v>
      </c>
      <c r="V26" s="345">
        <f t="shared" si="11"/>
        <v>18.2</v>
      </c>
      <c r="W26" s="345">
        <f t="shared" si="11"/>
        <v>15.5</v>
      </c>
      <c r="X26" s="345">
        <f t="shared" si="11"/>
        <v>16.100000000000001</v>
      </c>
      <c r="Y26" s="345">
        <f t="shared" si="11"/>
        <v>17.399999999999999</v>
      </c>
      <c r="Z26" s="345">
        <f t="shared" si="11"/>
        <v>14.5</v>
      </c>
      <c r="AA26" s="260">
        <f t="shared" si="11"/>
        <v>18.7</v>
      </c>
      <c r="AC26" s="104"/>
      <c r="AD26" s="104"/>
      <c r="AE26" s="104"/>
      <c r="AF26" s="104"/>
    </row>
    <row r="27" spans="1:32" s="45" customFormat="1" x14ac:dyDescent="0.25">
      <c r="A27"/>
      <c r="B27" s="33"/>
      <c r="C27" s="33"/>
      <c r="D27" s="94"/>
      <c r="E27" s="1"/>
      <c r="F27" s="1"/>
      <c r="G27" s="1"/>
      <c r="H27" s="1"/>
      <c r="I27" s="1"/>
      <c r="J27" s="1"/>
      <c r="K27"/>
      <c r="L27" s="49"/>
      <c r="M27" s="49"/>
      <c r="N27" s="49"/>
      <c r="O27" s="49"/>
      <c r="P27" s="49"/>
      <c r="Q27" s="49"/>
      <c r="R27" s="49"/>
      <c r="S27" s="49"/>
      <c r="T27" s="49"/>
      <c r="U27" s="49"/>
      <c r="V27" s="49"/>
      <c r="W27" s="49"/>
      <c r="X27" s="49"/>
      <c r="Y27" s="49"/>
      <c r="Z27" s="49"/>
      <c r="AA27" s="1"/>
      <c r="AC27" s="104"/>
      <c r="AD27" s="104"/>
      <c r="AE27" s="104"/>
      <c r="AF27" s="104"/>
    </row>
    <row r="28" spans="1:32" ht="13" x14ac:dyDescent="0.3">
      <c r="A28" s="252"/>
      <c r="L28" s="210"/>
      <c r="M28" s="210"/>
      <c r="N28" s="210"/>
      <c r="O28" s="210"/>
      <c r="P28" s="210"/>
      <c r="Q28" s="210"/>
      <c r="R28" s="210"/>
      <c r="S28" s="210"/>
      <c r="T28" s="210"/>
      <c r="U28" s="210"/>
      <c r="V28" s="210"/>
      <c r="W28" s="210"/>
      <c r="X28" s="210"/>
      <c r="Y28" s="210"/>
      <c r="Z28" s="210"/>
      <c r="AC28" s="104"/>
      <c r="AD28" s="104"/>
      <c r="AE28" s="104"/>
      <c r="AF28" s="104"/>
    </row>
    <row r="29" spans="1:32" ht="39.5" thickBot="1" x14ac:dyDescent="0.35">
      <c r="A29"/>
      <c r="D29" s="178" t="s">
        <v>369</v>
      </c>
      <c r="E29" s="171">
        <v>2016</v>
      </c>
      <c r="F29" s="171">
        <v>2017</v>
      </c>
      <c r="G29" s="171">
        <v>2018</v>
      </c>
      <c r="H29" s="172" t="s">
        <v>195</v>
      </c>
      <c r="I29" s="171">
        <v>2019</v>
      </c>
      <c r="J29" s="207">
        <v>2020</v>
      </c>
      <c r="K29"/>
      <c r="L29" s="171" t="s">
        <v>185</v>
      </c>
      <c r="M29" s="171" t="s">
        <v>186</v>
      </c>
      <c r="N29" s="171" t="s">
        <v>187</v>
      </c>
      <c r="O29" s="171" t="s">
        <v>188</v>
      </c>
      <c r="P29" s="172" t="s">
        <v>196</v>
      </c>
      <c r="Q29" s="172" t="s">
        <v>197</v>
      </c>
      <c r="R29" s="172" t="s">
        <v>198</v>
      </c>
      <c r="S29" s="172" t="s">
        <v>199</v>
      </c>
      <c r="T29" s="171" t="s">
        <v>189</v>
      </c>
      <c r="U29" s="171" t="s">
        <v>190</v>
      </c>
      <c r="V29" s="171" t="s">
        <v>191</v>
      </c>
      <c r="W29" s="171" t="s">
        <v>192</v>
      </c>
      <c r="X29" s="171" t="s">
        <v>193</v>
      </c>
      <c r="Y29" s="171" t="s">
        <v>194</v>
      </c>
      <c r="Z29" s="171" t="s">
        <v>257</v>
      </c>
      <c r="AA29" s="173" t="s">
        <v>273</v>
      </c>
      <c r="AC29" s="104"/>
      <c r="AD29" s="104"/>
      <c r="AE29" s="104"/>
      <c r="AF29" s="104"/>
    </row>
    <row r="30" spans="1:32" x14ac:dyDescent="0.25">
      <c r="A30"/>
      <c r="D30" s="78" t="s">
        <v>0</v>
      </c>
      <c r="E30" s="248">
        <v>411.2</v>
      </c>
      <c r="F30" s="248">
        <v>403.9</v>
      </c>
      <c r="G30" s="248">
        <v>372.7</v>
      </c>
      <c r="H30" s="248">
        <v>433.4</v>
      </c>
      <c r="I30" s="248">
        <v>433.4</v>
      </c>
      <c r="J30" s="74">
        <v>430.4</v>
      </c>
      <c r="K30"/>
      <c r="L30" s="248">
        <v>91.4</v>
      </c>
      <c r="M30" s="248">
        <v>89.899999999999991</v>
      </c>
      <c r="N30" s="248">
        <v>90.1</v>
      </c>
      <c r="O30" s="248">
        <v>101.3</v>
      </c>
      <c r="P30" s="248">
        <v>109.4</v>
      </c>
      <c r="Q30" s="248">
        <v>105.2</v>
      </c>
      <c r="R30" s="248">
        <v>103.2</v>
      </c>
      <c r="S30" s="248">
        <v>115.6</v>
      </c>
      <c r="T30" s="248">
        <v>109.4</v>
      </c>
      <c r="U30" s="248">
        <v>105.2</v>
      </c>
      <c r="V30" s="248">
        <v>103.2</v>
      </c>
      <c r="W30" s="248">
        <v>115.6</v>
      </c>
      <c r="X30" s="248">
        <v>110.2</v>
      </c>
      <c r="Y30" s="248">
        <v>109.9</v>
      </c>
      <c r="Z30" s="248">
        <v>106.1</v>
      </c>
      <c r="AA30" s="74">
        <v>104.2</v>
      </c>
      <c r="AC30" s="104"/>
      <c r="AD30" s="104"/>
      <c r="AE30" s="104"/>
      <c r="AF30" s="104"/>
    </row>
    <row r="31" spans="1:32" x14ac:dyDescent="0.25">
      <c r="A31"/>
      <c r="D31" s="78" t="s">
        <v>95</v>
      </c>
      <c r="E31" s="311">
        <v>5.2</v>
      </c>
      <c r="F31" s="311">
        <v>9.8000000000000007</v>
      </c>
      <c r="G31" s="311">
        <v>22.3</v>
      </c>
      <c r="H31" s="311">
        <v>12.7</v>
      </c>
      <c r="I31" s="311">
        <v>12.7</v>
      </c>
      <c r="J31" s="74">
        <v>10.3</v>
      </c>
      <c r="K31"/>
      <c r="L31" s="378">
        <v>3</v>
      </c>
      <c r="M31" s="378">
        <v>12.9</v>
      </c>
      <c r="N31" s="378">
        <v>2.9</v>
      </c>
      <c r="O31" s="378">
        <v>3.5</v>
      </c>
      <c r="P31" s="378">
        <v>1.7</v>
      </c>
      <c r="Q31" s="378">
        <v>1.7</v>
      </c>
      <c r="R31" s="378">
        <v>2.5</v>
      </c>
      <c r="S31" s="378">
        <v>6.8</v>
      </c>
      <c r="T31" s="378">
        <v>1.7</v>
      </c>
      <c r="U31" s="378">
        <v>1.7</v>
      </c>
      <c r="V31" s="378">
        <v>2.5</v>
      </c>
      <c r="W31" s="378">
        <v>6.8</v>
      </c>
      <c r="X31" s="378">
        <v>2.4</v>
      </c>
      <c r="Y31" s="378">
        <v>1.8</v>
      </c>
      <c r="Z31" s="378">
        <v>2.7</v>
      </c>
      <c r="AA31" s="74">
        <v>3.4</v>
      </c>
      <c r="AC31" s="104"/>
      <c r="AD31" s="104"/>
      <c r="AE31" s="104"/>
      <c r="AF31" s="104"/>
    </row>
    <row r="32" spans="1:32" s="251" customFormat="1" ht="13" x14ac:dyDescent="0.3">
      <c r="A32" s="252"/>
      <c r="D32" s="79" t="s">
        <v>96</v>
      </c>
      <c r="E32" s="265">
        <f>SUM(E30:E31)</f>
        <v>416.4</v>
      </c>
      <c r="F32" s="265">
        <f t="shared" ref="F32:J32" si="12">SUM(F30:F31)</f>
        <v>413.7</v>
      </c>
      <c r="G32" s="265">
        <f t="shared" si="12"/>
        <v>395</v>
      </c>
      <c r="H32" s="265">
        <f t="shared" si="12"/>
        <v>446.09999999999997</v>
      </c>
      <c r="I32" s="265">
        <f t="shared" si="12"/>
        <v>446.09999999999997</v>
      </c>
      <c r="J32" s="250">
        <f t="shared" si="12"/>
        <v>440.7</v>
      </c>
      <c r="K32" s="252"/>
      <c r="L32" s="265">
        <f t="shared" ref="L32:AA32" si="13">SUM(L30:L31)</f>
        <v>94.4</v>
      </c>
      <c r="M32" s="265">
        <f t="shared" si="13"/>
        <v>102.8</v>
      </c>
      <c r="N32" s="265">
        <f t="shared" si="13"/>
        <v>93</v>
      </c>
      <c r="O32" s="265">
        <f t="shared" si="13"/>
        <v>104.8</v>
      </c>
      <c r="P32" s="265">
        <f t="shared" si="13"/>
        <v>111.10000000000001</v>
      </c>
      <c r="Q32" s="265">
        <f t="shared" si="13"/>
        <v>106.9</v>
      </c>
      <c r="R32" s="265">
        <f t="shared" si="13"/>
        <v>105.7</v>
      </c>
      <c r="S32" s="265">
        <f t="shared" si="13"/>
        <v>122.39999999999999</v>
      </c>
      <c r="T32" s="265">
        <f t="shared" si="13"/>
        <v>111.10000000000001</v>
      </c>
      <c r="U32" s="265">
        <f t="shared" si="13"/>
        <v>106.9</v>
      </c>
      <c r="V32" s="265">
        <f t="shared" si="13"/>
        <v>105.7</v>
      </c>
      <c r="W32" s="265">
        <f t="shared" si="13"/>
        <v>122.39999999999999</v>
      </c>
      <c r="X32" s="265">
        <f t="shared" si="13"/>
        <v>112.60000000000001</v>
      </c>
      <c r="Y32" s="265">
        <f t="shared" si="13"/>
        <v>111.7</v>
      </c>
      <c r="Z32" s="265">
        <f t="shared" si="13"/>
        <v>108.8</v>
      </c>
      <c r="AA32" s="250">
        <f t="shared" si="13"/>
        <v>107.60000000000001</v>
      </c>
      <c r="AC32" s="104"/>
      <c r="AD32" s="104"/>
      <c r="AE32" s="104"/>
      <c r="AF32" s="104"/>
    </row>
    <row r="33" spans="1:32" x14ac:dyDescent="0.25">
      <c r="A33"/>
      <c r="D33" s="161" t="s">
        <v>149</v>
      </c>
      <c r="E33" s="311">
        <v>-134.39999999999998</v>
      </c>
      <c r="F33" s="311">
        <v>-147.30000000000001</v>
      </c>
      <c r="G33" s="311">
        <v>-138.69999999999999</v>
      </c>
      <c r="H33" s="311">
        <v>-138.99999999999994</v>
      </c>
      <c r="I33" s="311">
        <v>-119.49999999999994</v>
      </c>
      <c r="J33" s="74">
        <v>-121.09999999999997</v>
      </c>
      <c r="K33"/>
      <c r="L33" s="378">
        <v>-34.500000000000007</v>
      </c>
      <c r="M33" s="378">
        <v>-35.700000000000003</v>
      </c>
      <c r="N33" s="378">
        <v>-33.9</v>
      </c>
      <c r="O33" s="378">
        <v>-34.599999999999994</v>
      </c>
      <c r="P33" s="378">
        <v>-34.000000000000014</v>
      </c>
      <c r="Q33" s="378">
        <v>-33.200000000000003</v>
      </c>
      <c r="R33" s="378">
        <v>-35.299999999999997</v>
      </c>
      <c r="S33" s="378">
        <v>-36.499999999999986</v>
      </c>
      <c r="T33" s="378">
        <v>-28.700000000000003</v>
      </c>
      <c r="U33" s="378">
        <v>-28.900000000000006</v>
      </c>
      <c r="V33" s="378">
        <v>-30.299999999999997</v>
      </c>
      <c r="W33" s="378">
        <v>-31.599999999999994</v>
      </c>
      <c r="X33" s="378">
        <v>-29.500000000000014</v>
      </c>
      <c r="Y33" s="378">
        <v>-28.700000000000003</v>
      </c>
      <c r="Z33" s="378">
        <v>-31.599999999999994</v>
      </c>
      <c r="AA33" s="74">
        <v>-31.300000000000011</v>
      </c>
      <c r="AC33" s="104"/>
      <c r="AD33" s="104"/>
      <c r="AE33" s="104"/>
      <c r="AF33" s="104"/>
    </row>
    <row r="34" spans="1:32" s="251" customFormat="1" ht="13" x14ac:dyDescent="0.3">
      <c r="A34" s="252"/>
      <c r="C34"/>
      <c r="D34" s="77" t="s">
        <v>205</v>
      </c>
      <c r="E34" s="253">
        <f>SUM(E32:E33)</f>
        <v>282</v>
      </c>
      <c r="F34" s="253">
        <f t="shared" ref="F34:J34" si="14">SUM(F32:F33)</f>
        <v>266.39999999999998</v>
      </c>
      <c r="G34" s="253">
        <f t="shared" si="14"/>
        <v>256.3</v>
      </c>
      <c r="H34" s="253">
        <f t="shared" si="14"/>
        <v>307.10000000000002</v>
      </c>
      <c r="I34" s="253">
        <f t="shared" si="14"/>
        <v>326.60000000000002</v>
      </c>
      <c r="J34" s="254">
        <f t="shared" si="14"/>
        <v>319.60000000000002</v>
      </c>
      <c r="K34" s="252"/>
      <c r="L34" s="253">
        <f t="shared" ref="L34:AA34" si="15">SUM(L32:L33)</f>
        <v>59.9</v>
      </c>
      <c r="M34" s="253">
        <f t="shared" si="15"/>
        <v>67.099999999999994</v>
      </c>
      <c r="N34" s="253">
        <f t="shared" si="15"/>
        <v>59.1</v>
      </c>
      <c r="O34" s="253">
        <f t="shared" si="15"/>
        <v>70.2</v>
      </c>
      <c r="P34" s="253">
        <f t="shared" si="15"/>
        <v>77.099999999999994</v>
      </c>
      <c r="Q34" s="253">
        <f t="shared" si="15"/>
        <v>73.7</v>
      </c>
      <c r="R34" s="253">
        <f t="shared" si="15"/>
        <v>70.400000000000006</v>
      </c>
      <c r="S34" s="253">
        <f t="shared" si="15"/>
        <v>85.9</v>
      </c>
      <c r="T34" s="253">
        <f t="shared" si="15"/>
        <v>82.4</v>
      </c>
      <c r="U34" s="253">
        <f t="shared" si="15"/>
        <v>78</v>
      </c>
      <c r="V34" s="253">
        <f t="shared" si="15"/>
        <v>75.400000000000006</v>
      </c>
      <c r="W34" s="253">
        <f t="shared" si="15"/>
        <v>90.8</v>
      </c>
      <c r="X34" s="253">
        <f t="shared" si="15"/>
        <v>83.1</v>
      </c>
      <c r="Y34" s="253">
        <f t="shared" si="15"/>
        <v>83</v>
      </c>
      <c r="Z34" s="253">
        <f t="shared" si="15"/>
        <v>77.2</v>
      </c>
      <c r="AA34" s="254">
        <f t="shared" si="15"/>
        <v>76.3</v>
      </c>
      <c r="AC34" s="104"/>
      <c r="AD34" s="104"/>
      <c r="AE34" s="104"/>
      <c r="AF34" s="104"/>
    </row>
    <row r="35" spans="1:32" x14ac:dyDescent="0.25">
      <c r="A35"/>
      <c r="D35" s="78" t="s">
        <v>36</v>
      </c>
      <c r="E35" s="89">
        <v>-69</v>
      </c>
      <c r="F35" s="89">
        <v>-69.999999999999972</v>
      </c>
      <c r="G35" s="89">
        <v>-74</v>
      </c>
      <c r="H35" s="89">
        <v>-83.900000000000034</v>
      </c>
      <c r="I35" s="89">
        <v>-96.600000000000023</v>
      </c>
      <c r="J35" s="74">
        <v>-104.20000000000002</v>
      </c>
      <c r="K35"/>
      <c r="L35" s="248">
        <v>-17.199999999999996</v>
      </c>
      <c r="M35" s="248">
        <v>-18.199999999999996</v>
      </c>
      <c r="N35" s="248">
        <v>-18</v>
      </c>
      <c r="O35" s="248">
        <v>-20.6</v>
      </c>
      <c r="P35" s="248">
        <v>-19.599999999999994</v>
      </c>
      <c r="Q35" s="248">
        <v>-21.1</v>
      </c>
      <c r="R35" s="248">
        <v>-20.800000000000004</v>
      </c>
      <c r="S35" s="248">
        <v>-22.400000000000006</v>
      </c>
      <c r="T35" s="248">
        <v>-22.600000000000009</v>
      </c>
      <c r="U35" s="248">
        <v>-24.1</v>
      </c>
      <c r="V35" s="248">
        <v>-24.000000000000007</v>
      </c>
      <c r="W35" s="248">
        <v>-25.899999999999991</v>
      </c>
      <c r="X35" s="248">
        <v>-23.499999999999993</v>
      </c>
      <c r="Y35" s="248">
        <v>-24.6</v>
      </c>
      <c r="Z35" s="248">
        <v>-24.6</v>
      </c>
      <c r="AA35" s="74">
        <v>-31.5</v>
      </c>
      <c r="AC35" s="104"/>
      <c r="AD35" s="104"/>
      <c r="AE35" s="104"/>
      <c r="AF35" s="104"/>
    </row>
    <row r="36" spans="1:32" s="251" customFormat="1" ht="13" x14ac:dyDescent="0.3">
      <c r="A36" s="252"/>
      <c r="D36" s="77" t="s">
        <v>206</v>
      </c>
      <c r="E36" s="253">
        <f>SUM(E34:E35)</f>
        <v>213</v>
      </c>
      <c r="F36" s="253">
        <f t="shared" ref="F36:J36" si="16">SUM(F34:F35)</f>
        <v>196.4</v>
      </c>
      <c r="G36" s="253">
        <f t="shared" si="16"/>
        <v>182.3</v>
      </c>
      <c r="H36" s="253">
        <f t="shared" si="16"/>
        <v>223.2</v>
      </c>
      <c r="I36" s="253">
        <f t="shared" si="16"/>
        <v>230</v>
      </c>
      <c r="J36" s="254">
        <f t="shared" si="16"/>
        <v>215.4</v>
      </c>
      <c r="K36" s="252"/>
      <c r="L36" s="253">
        <f t="shared" ref="L36:AA36" si="17">SUM(L34:L35)</f>
        <v>42.7</v>
      </c>
      <c r="M36" s="253">
        <f t="shared" si="17"/>
        <v>48.9</v>
      </c>
      <c r="N36" s="253">
        <f t="shared" si="17"/>
        <v>41.1</v>
      </c>
      <c r="O36" s="253">
        <f t="shared" si="17"/>
        <v>49.6</v>
      </c>
      <c r="P36" s="253">
        <f t="shared" si="17"/>
        <v>57.5</v>
      </c>
      <c r="Q36" s="253">
        <f t="shared" si="17"/>
        <v>52.6</v>
      </c>
      <c r="R36" s="253">
        <f t="shared" si="17"/>
        <v>49.6</v>
      </c>
      <c r="S36" s="253">
        <f t="shared" si="17"/>
        <v>63.5</v>
      </c>
      <c r="T36" s="253">
        <f t="shared" si="17"/>
        <v>59.8</v>
      </c>
      <c r="U36" s="253">
        <f t="shared" si="17"/>
        <v>53.9</v>
      </c>
      <c r="V36" s="253">
        <f t="shared" si="17"/>
        <v>51.4</v>
      </c>
      <c r="W36" s="253">
        <f t="shared" si="17"/>
        <v>64.900000000000006</v>
      </c>
      <c r="X36" s="253">
        <f t="shared" si="17"/>
        <v>59.6</v>
      </c>
      <c r="Y36" s="253">
        <f t="shared" si="17"/>
        <v>58.4</v>
      </c>
      <c r="Z36" s="253">
        <f t="shared" si="17"/>
        <v>52.6</v>
      </c>
      <c r="AA36" s="254">
        <f t="shared" si="17"/>
        <v>44.8</v>
      </c>
      <c r="AC36" s="104"/>
      <c r="AD36" s="104"/>
      <c r="AE36" s="104"/>
      <c r="AF36" s="104"/>
    </row>
    <row r="37" spans="1:32" x14ac:dyDescent="0.25">
      <c r="A37"/>
      <c r="E37" s="1"/>
      <c r="F37" s="1"/>
      <c r="G37" s="1"/>
      <c r="H37" s="1"/>
      <c r="I37" s="1"/>
      <c r="J37" s="1"/>
      <c r="K37"/>
      <c r="L37" s="49"/>
      <c r="M37" s="49"/>
      <c r="N37" s="49"/>
      <c r="O37" s="49"/>
      <c r="P37" s="49"/>
      <c r="Q37" s="49"/>
      <c r="R37" s="49"/>
      <c r="S37" s="49"/>
      <c r="T37" s="49"/>
      <c r="U37" s="49"/>
      <c r="V37" s="49"/>
      <c r="W37" s="49"/>
      <c r="X37" s="49"/>
      <c r="Y37" s="49"/>
      <c r="Z37" s="49"/>
      <c r="AA37" s="1"/>
      <c r="AC37" s="104"/>
      <c r="AD37" s="104"/>
      <c r="AE37" s="104"/>
      <c r="AF37" s="104"/>
    </row>
    <row r="38" spans="1:32" ht="13" x14ac:dyDescent="0.3">
      <c r="A38" s="252"/>
      <c r="D38" s="163" t="s">
        <v>164</v>
      </c>
      <c r="E38" s="73">
        <v>4.1651220000000002</v>
      </c>
      <c r="F38" s="73">
        <v>4.1641890000000004</v>
      </c>
      <c r="G38" s="73">
        <v>4.1667269999999998</v>
      </c>
      <c r="H38" s="73">
        <v>4.2313150000000004</v>
      </c>
      <c r="I38" s="73">
        <v>4.2313150000000004</v>
      </c>
      <c r="J38" s="74">
        <v>4.2503260000000003</v>
      </c>
      <c r="K38"/>
      <c r="L38" s="256">
        <v>4.1665890000000001</v>
      </c>
      <c r="M38" s="256">
        <v>4.1665890000000001</v>
      </c>
      <c r="N38" s="256">
        <v>4.1667269999999998</v>
      </c>
      <c r="O38" s="256">
        <v>4.1667269999999998</v>
      </c>
      <c r="P38" s="256">
        <v>4.16615</v>
      </c>
      <c r="Q38" s="256">
        <v>4.16615</v>
      </c>
      <c r="R38" s="256">
        <v>4.16615</v>
      </c>
      <c r="S38" s="256">
        <v>4.2313150000000004</v>
      </c>
      <c r="T38" s="256">
        <v>4.16615</v>
      </c>
      <c r="U38" s="256">
        <v>4.16615</v>
      </c>
      <c r="V38" s="256">
        <v>4.16615</v>
      </c>
      <c r="W38" s="256">
        <v>4.2313150000000004</v>
      </c>
      <c r="X38" s="256">
        <v>4.2414360000000002</v>
      </c>
      <c r="Y38" s="256">
        <v>4.2398809999999996</v>
      </c>
      <c r="Z38" s="256">
        <v>4.2303259999999998</v>
      </c>
      <c r="AA38" s="74">
        <v>4.2503260000000003</v>
      </c>
      <c r="AC38" s="104"/>
      <c r="AD38" s="104"/>
      <c r="AE38" s="104"/>
      <c r="AF38" s="104"/>
    </row>
    <row r="39" spans="1:32" x14ac:dyDescent="0.25">
      <c r="A39"/>
      <c r="D39" s="163" t="s">
        <v>169</v>
      </c>
      <c r="E39" s="73">
        <v>5.5683749999999996</v>
      </c>
      <c r="F39" s="73">
        <v>5.8522939999999997</v>
      </c>
      <c r="G39" s="73">
        <v>6.669079</v>
      </c>
      <c r="H39" s="73">
        <v>7.6415990000000003</v>
      </c>
      <c r="I39" s="73">
        <v>7.6415990000000003</v>
      </c>
      <c r="J39" s="74">
        <v>7.9957890000000003</v>
      </c>
      <c r="K39" s="210"/>
      <c r="L39" s="256">
        <v>5.8703750000000001</v>
      </c>
      <c r="M39" s="256">
        <v>5.8703750000000001</v>
      </c>
      <c r="N39" s="256">
        <v>6.6303239999999999</v>
      </c>
      <c r="O39" s="256">
        <v>6.669079</v>
      </c>
      <c r="P39" s="256">
        <v>7.405843</v>
      </c>
      <c r="Q39" s="256">
        <v>7.4413749999999999</v>
      </c>
      <c r="R39" s="256">
        <v>7.6343769999999997</v>
      </c>
      <c r="S39" s="256">
        <v>7.6415990000000003</v>
      </c>
      <c r="T39" s="256">
        <v>7.405843</v>
      </c>
      <c r="U39" s="256">
        <v>7.4413749999999999</v>
      </c>
      <c r="V39" s="256">
        <v>7.6343769999999997</v>
      </c>
      <c r="W39" s="256">
        <v>7.6415990000000003</v>
      </c>
      <c r="X39" s="256">
        <v>7.8928890000000003</v>
      </c>
      <c r="Y39" s="256">
        <v>7.8928890000000003</v>
      </c>
      <c r="Z39" s="256">
        <v>7.8953889999999998</v>
      </c>
      <c r="AA39" s="74">
        <v>7.9957890000000003</v>
      </c>
      <c r="AC39" s="104"/>
      <c r="AD39" s="104"/>
      <c r="AE39" s="104"/>
      <c r="AF39" s="104"/>
    </row>
    <row r="40" spans="1:32" x14ac:dyDescent="0.25">
      <c r="D40" s="163" t="s">
        <v>165</v>
      </c>
      <c r="E40" s="73">
        <v>2.269825</v>
      </c>
      <c r="F40" s="73">
        <v>3.2598250000000002</v>
      </c>
      <c r="G40" s="73">
        <v>3.2598250000000002</v>
      </c>
      <c r="H40" s="73">
        <v>3.2598250000000002</v>
      </c>
      <c r="I40" s="73">
        <v>3.2598250000000002</v>
      </c>
      <c r="J40" s="74">
        <v>3.2598250000000002</v>
      </c>
      <c r="K40"/>
      <c r="L40" s="256">
        <v>3.2598250000000002</v>
      </c>
      <c r="M40" s="256">
        <v>3.2598250000000002</v>
      </c>
      <c r="N40" s="256">
        <v>3.2598250000000002</v>
      </c>
      <c r="O40" s="256">
        <v>3.2598250000000002</v>
      </c>
      <c r="P40" s="256">
        <v>3.2598250000000002</v>
      </c>
      <c r="Q40" s="256">
        <v>3.2598250000000002</v>
      </c>
      <c r="R40" s="256">
        <v>3.2598250000000002</v>
      </c>
      <c r="S40" s="256">
        <v>3.2598250000000002</v>
      </c>
      <c r="T40" s="256">
        <v>3.2598250000000002</v>
      </c>
      <c r="U40" s="256">
        <v>3.2598250000000002</v>
      </c>
      <c r="V40" s="256">
        <v>3.2598250000000002</v>
      </c>
      <c r="W40" s="256">
        <v>3.2598250000000002</v>
      </c>
      <c r="X40" s="256">
        <v>3.2598250000000002</v>
      </c>
      <c r="Y40" s="256">
        <v>3.2598250000000002</v>
      </c>
      <c r="Z40" s="256">
        <v>3.2598250000000002</v>
      </c>
      <c r="AA40" s="74">
        <v>3.2598250000000002</v>
      </c>
      <c r="AC40" s="104"/>
      <c r="AD40" s="104"/>
      <c r="AE40" s="104"/>
      <c r="AF40" s="104"/>
    </row>
    <row r="41" spans="1:32" s="103" customFormat="1" x14ac:dyDescent="0.25">
      <c r="A41"/>
      <c r="B41" s="314"/>
      <c r="C41" s="33"/>
      <c r="D41" s="163" t="s">
        <v>150</v>
      </c>
      <c r="E41" s="268">
        <v>0.95</v>
      </c>
      <c r="F41" s="268">
        <v>0.9</v>
      </c>
      <c r="G41" s="268">
        <v>0.82</v>
      </c>
      <c r="H41" s="268">
        <v>0.85</v>
      </c>
      <c r="I41" s="268">
        <v>0.85</v>
      </c>
      <c r="J41" s="61">
        <v>0.91</v>
      </c>
      <c r="K41"/>
      <c r="L41" s="317">
        <v>0.83</v>
      </c>
      <c r="M41" s="317">
        <v>0.83</v>
      </c>
      <c r="N41" s="317">
        <v>0.81</v>
      </c>
      <c r="O41" s="317">
        <v>0.82</v>
      </c>
      <c r="P41" s="317">
        <v>0.89</v>
      </c>
      <c r="Q41" s="317">
        <v>0.85</v>
      </c>
      <c r="R41" s="317">
        <v>0.8</v>
      </c>
      <c r="S41" s="317">
        <v>0.87</v>
      </c>
      <c r="T41" s="317">
        <v>0.89</v>
      </c>
      <c r="U41" s="317">
        <v>0.85</v>
      </c>
      <c r="V41" s="317">
        <v>0.8</v>
      </c>
      <c r="W41" s="317">
        <v>0.87</v>
      </c>
      <c r="X41" s="317">
        <v>0.9</v>
      </c>
      <c r="Y41" s="317">
        <v>0.92</v>
      </c>
      <c r="Z41" s="317">
        <v>0.92</v>
      </c>
      <c r="AA41" s="61">
        <v>0.9</v>
      </c>
      <c r="AC41" s="104"/>
      <c r="AD41" s="104"/>
      <c r="AE41" s="104"/>
      <c r="AF41" s="104"/>
    </row>
    <row r="42" spans="1:32" outlineLevel="1" x14ac:dyDescent="0.25">
      <c r="D42" s="68"/>
      <c r="E42" s="3"/>
      <c r="F42" s="3"/>
      <c r="J42" s="74"/>
      <c r="K42"/>
      <c r="L42" s="210"/>
      <c r="M42" s="210"/>
      <c r="N42" s="210"/>
      <c r="O42" s="210"/>
      <c r="P42" s="210"/>
      <c r="Q42" s="210"/>
      <c r="R42" s="210"/>
      <c r="S42" s="210"/>
      <c r="T42" s="210"/>
      <c r="U42" s="210"/>
      <c r="V42" s="210"/>
      <c r="W42" s="210"/>
      <c r="X42" s="210"/>
      <c r="Y42" s="210"/>
      <c r="Z42" s="210"/>
      <c r="AC42" s="104"/>
      <c r="AD42" s="104"/>
      <c r="AE42" s="104"/>
      <c r="AF42" s="104"/>
    </row>
    <row r="43" spans="1:32" ht="39.5" outlineLevel="1" thickBot="1" x14ac:dyDescent="0.35">
      <c r="D43" s="179" t="s">
        <v>370</v>
      </c>
      <c r="E43" s="171">
        <v>2016</v>
      </c>
      <c r="F43" s="171">
        <v>2017</v>
      </c>
      <c r="G43" s="171">
        <v>2018</v>
      </c>
      <c r="H43" s="172" t="s">
        <v>195</v>
      </c>
      <c r="I43" s="171">
        <v>2019</v>
      </c>
      <c r="J43" s="207">
        <v>2020</v>
      </c>
      <c r="K43"/>
      <c r="L43" s="171" t="s">
        <v>185</v>
      </c>
      <c r="M43" s="171" t="s">
        <v>186</v>
      </c>
      <c r="N43" s="171" t="s">
        <v>187</v>
      </c>
      <c r="O43" s="171" t="s">
        <v>188</v>
      </c>
      <c r="P43" s="172" t="s">
        <v>196</v>
      </c>
      <c r="Q43" s="172" t="s">
        <v>197</v>
      </c>
      <c r="R43" s="172" t="s">
        <v>198</v>
      </c>
      <c r="S43" s="172" t="s">
        <v>199</v>
      </c>
      <c r="T43" s="171" t="s">
        <v>189</v>
      </c>
      <c r="U43" s="171" t="s">
        <v>190</v>
      </c>
      <c r="V43" s="171" t="s">
        <v>191</v>
      </c>
      <c r="W43" s="171" t="s">
        <v>192</v>
      </c>
      <c r="X43" s="171" t="s">
        <v>193</v>
      </c>
      <c r="Y43" s="171" t="s">
        <v>194</v>
      </c>
      <c r="Z43" s="171" t="s">
        <v>257</v>
      </c>
      <c r="AA43" s="173" t="s">
        <v>273</v>
      </c>
      <c r="AC43" s="104"/>
      <c r="AD43" s="104"/>
      <c r="AE43" s="104"/>
      <c r="AF43" s="104"/>
    </row>
    <row r="44" spans="1:32" ht="13" outlineLevel="1" x14ac:dyDescent="0.3">
      <c r="A44"/>
      <c r="D44" s="92" t="s">
        <v>0</v>
      </c>
      <c r="E44" s="342">
        <v>194.7</v>
      </c>
      <c r="F44" s="342">
        <v>184.9</v>
      </c>
      <c r="G44" s="342">
        <v>169.7</v>
      </c>
      <c r="H44" s="342">
        <v>164.1</v>
      </c>
      <c r="I44" s="342">
        <v>164.1</v>
      </c>
      <c r="J44" s="86">
        <v>157.4</v>
      </c>
      <c r="K44"/>
      <c r="L44" s="342">
        <v>43.4</v>
      </c>
      <c r="M44" s="342">
        <v>41.4</v>
      </c>
      <c r="N44" s="342">
        <v>42</v>
      </c>
      <c r="O44" s="342">
        <v>42.9</v>
      </c>
      <c r="P44" s="342">
        <v>46.7</v>
      </c>
      <c r="Q44" s="342">
        <v>40.9</v>
      </c>
      <c r="R44" s="342">
        <v>37.1</v>
      </c>
      <c r="S44" s="342">
        <v>39.4</v>
      </c>
      <c r="T44" s="342">
        <v>46.7</v>
      </c>
      <c r="U44" s="342">
        <v>40.9</v>
      </c>
      <c r="V44" s="342">
        <v>37.1</v>
      </c>
      <c r="W44" s="342">
        <v>39.4</v>
      </c>
      <c r="X44" s="342">
        <v>40.9</v>
      </c>
      <c r="Y44" s="342">
        <v>39.700000000000003</v>
      </c>
      <c r="Z44" s="342">
        <v>38.299999999999997</v>
      </c>
      <c r="AA44" s="86">
        <v>38.5</v>
      </c>
      <c r="AC44" s="104"/>
      <c r="AD44" s="104"/>
      <c r="AE44" s="104"/>
      <c r="AF44" s="104"/>
    </row>
    <row r="45" spans="1:32" ht="13" outlineLevel="1" x14ac:dyDescent="0.3">
      <c r="A45"/>
      <c r="D45" s="92" t="s">
        <v>95</v>
      </c>
      <c r="E45" s="343">
        <v>0.6</v>
      </c>
      <c r="F45" s="343">
        <v>1.5</v>
      </c>
      <c r="G45" s="343">
        <v>0</v>
      </c>
      <c r="H45" s="343">
        <v>5.6</v>
      </c>
      <c r="I45" s="343">
        <v>5.6</v>
      </c>
      <c r="J45" s="86">
        <v>0</v>
      </c>
      <c r="K45"/>
      <c r="L45" s="343">
        <v>0</v>
      </c>
      <c r="M45" s="343">
        <v>0</v>
      </c>
      <c r="N45" s="343">
        <v>0</v>
      </c>
      <c r="O45" s="343">
        <v>0</v>
      </c>
      <c r="P45" s="343">
        <v>0</v>
      </c>
      <c r="Q45" s="343">
        <v>0</v>
      </c>
      <c r="R45" s="343">
        <v>0.70000000000000007</v>
      </c>
      <c r="S45" s="343">
        <v>4.9000000000000004</v>
      </c>
      <c r="T45" s="343">
        <v>0</v>
      </c>
      <c r="U45" s="343">
        <v>0</v>
      </c>
      <c r="V45" s="343">
        <v>0.8</v>
      </c>
      <c r="W45" s="343">
        <v>4.8000000000000007</v>
      </c>
      <c r="X45" s="343">
        <v>0</v>
      </c>
      <c r="Y45" s="343">
        <v>0</v>
      </c>
      <c r="Z45" s="343">
        <v>0</v>
      </c>
      <c r="AA45" s="86">
        <v>0</v>
      </c>
      <c r="AC45" s="104"/>
      <c r="AD45" s="104"/>
      <c r="AE45" s="104"/>
      <c r="AF45" s="104"/>
    </row>
    <row r="46" spans="1:32" s="251" customFormat="1" ht="13" outlineLevel="1" x14ac:dyDescent="0.3">
      <c r="A46" s="252"/>
      <c r="D46" s="93" t="s">
        <v>96</v>
      </c>
      <c r="E46" s="344">
        <f>SUM(E44:E45)</f>
        <v>195.29999999999998</v>
      </c>
      <c r="F46" s="344">
        <f t="shared" ref="F46:J46" si="18">SUM(F44:F45)</f>
        <v>186.4</v>
      </c>
      <c r="G46" s="344">
        <f t="shared" si="18"/>
        <v>169.7</v>
      </c>
      <c r="H46" s="344">
        <f t="shared" si="18"/>
        <v>169.7</v>
      </c>
      <c r="I46" s="344">
        <f t="shared" si="18"/>
        <v>169.7</v>
      </c>
      <c r="J46" s="259">
        <f t="shared" si="18"/>
        <v>157.4</v>
      </c>
      <c r="K46" s="252"/>
      <c r="L46" s="344">
        <f t="shared" ref="L46:AA46" si="19">SUM(L44:L45)</f>
        <v>43.4</v>
      </c>
      <c r="M46" s="344">
        <f t="shared" si="19"/>
        <v>41.4</v>
      </c>
      <c r="N46" s="344">
        <f t="shared" si="19"/>
        <v>42</v>
      </c>
      <c r="O46" s="344">
        <f t="shared" si="19"/>
        <v>42.9</v>
      </c>
      <c r="P46" s="344">
        <f t="shared" si="19"/>
        <v>46.7</v>
      </c>
      <c r="Q46" s="344">
        <f t="shared" si="19"/>
        <v>40.9</v>
      </c>
      <c r="R46" s="344">
        <f t="shared" si="19"/>
        <v>37.800000000000004</v>
      </c>
      <c r="S46" s="344">
        <f t="shared" si="19"/>
        <v>44.3</v>
      </c>
      <c r="T46" s="344">
        <f t="shared" si="19"/>
        <v>46.7</v>
      </c>
      <c r="U46" s="344">
        <f t="shared" si="19"/>
        <v>40.9</v>
      </c>
      <c r="V46" s="344">
        <f t="shared" si="19"/>
        <v>37.9</v>
      </c>
      <c r="W46" s="344">
        <f t="shared" si="19"/>
        <v>44.2</v>
      </c>
      <c r="X46" s="344">
        <f t="shared" si="19"/>
        <v>40.9</v>
      </c>
      <c r="Y46" s="344">
        <f t="shared" si="19"/>
        <v>39.700000000000003</v>
      </c>
      <c r="Z46" s="344">
        <f t="shared" si="19"/>
        <v>38.299999999999997</v>
      </c>
      <c r="AA46" s="259">
        <f t="shared" si="19"/>
        <v>38.5</v>
      </c>
      <c r="AC46" s="104"/>
      <c r="AD46" s="104"/>
      <c r="AE46" s="104"/>
      <c r="AF46" s="104"/>
    </row>
    <row r="47" spans="1:32" ht="13" outlineLevel="1" x14ac:dyDescent="0.3">
      <c r="A47"/>
      <c r="D47" s="164" t="s">
        <v>149</v>
      </c>
      <c r="E47" s="343">
        <v>-54.299999999999983</v>
      </c>
      <c r="F47" s="343">
        <v>-53.699999999999989</v>
      </c>
      <c r="G47" s="343">
        <v>-52.299999999999983</v>
      </c>
      <c r="H47" s="343">
        <v>-55.899999999999991</v>
      </c>
      <c r="I47" s="343">
        <v>-46.199999999999989</v>
      </c>
      <c r="J47" s="86">
        <v>-45</v>
      </c>
      <c r="K47"/>
      <c r="L47" s="343">
        <v>-11.7</v>
      </c>
      <c r="M47" s="343">
        <v>-14.2</v>
      </c>
      <c r="N47" s="343">
        <v>-12.3</v>
      </c>
      <c r="O47" s="343">
        <v>-14.099999999999998</v>
      </c>
      <c r="P47" s="343">
        <v>-14.300000000000004</v>
      </c>
      <c r="Q47" s="343">
        <v>-13.299999999999997</v>
      </c>
      <c r="R47" s="343">
        <v>-14.900000000000006</v>
      </c>
      <c r="S47" s="343">
        <v>-13.399999999999999</v>
      </c>
      <c r="T47" s="343">
        <v>-11.900000000000006</v>
      </c>
      <c r="U47" s="343">
        <v>-10.899999999999999</v>
      </c>
      <c r="V47" s="343">
        <v>-12.5</v>
      </c>
      <c r="W47" s="343">
        <v>-10.900000000000006</v>
      </c>
      <c r="X47" s="343">
        <v>-11.899999999999999</v>
      </c>
      <c r="Y47" s="343">
        <v>-10.200000000000003</v>
      </c>
      <c r="Z47" s="343">
        <v>-11.099999999999998</v>
      </c>
      <c r="AA47" s="86">
        <v>-11.8</v>
      </c>
      <c r="AC47" s="104"/>
      <c r="AD47" s="104"/>
      <c r="AE47" s="104"/>
      <c r="AF47" s="104"/>
    </row>
    <row r="48" spans="1:32" s="251" customFormat="1" ht="13" outlineLevel="1" x14ac:dyDescent="0.3">
      <c r="A48" s="252"/>
      <c r="D48" s="88" t="s">
        <v>205</v>
      </c>
      <c r="E48" s="345">
        <f>SUM(E46:E47)</f>
        <v>141</v>
      </c>
      <c r="F48" s="345">
        <f t="shared" ref="F48:J48" si="20">SUM(F46:F47)</f>
        <v>132.70000000000002</v>
      </c>
      <c r="G48" s="345">
        <f t="shared" si="20"/>
        <v>117.4</v>
      </c>
      <c r="H48" s="345">
        <f t="shared" si="20"/>
        <v>113.8</v>
      </c>
      <c r="I48" s="345">
        <f t="shared" si="20"/>
        <v>123.5</v>
      </c>
      <c r="J48" s="260">
        <f t="shared" si="20"/>
        <v>112.4</v>
      </c>
      <c r="K48" s="252"/>
      <c r="L48" s="345">
        <f t="shared" ref="L48:AA48" si="21">SUM(L46:L47)</f>
        <v>31.7</v>
      </c>
      <c r="M48" s="345">
        <f t="shared" si="21"/>
        <v>27.2</v>
      </c>
      <c r="N48" s="345">
        <f t="shared" si="21"/>
        <v>29.7</v>
      </c>
      <c r="O48" s="345">
        <f t="shared" si="21"/>
        <v>28.8</v>
      </c>
      <c r="P48" s="345">
        <f t="shared" si="21"/>
        <v>32.4</v>
      </c>
      <c r="Q48" s="345">
        <f t="shared" si="21"/>
        <v>27.6</v>
      </c>
      <c r="R48" s="345">
        <f t="shared" si="21"/>
        <v>22.9</v>
      </c>
      <c r="S48" s="345">
        <f t="shared" si="21"/>
        <v>30.9</v>
      </c>
      <c r="T48" s="345">
        <f t="shared" si="21"/>
        <v>34.799999999999997</v>
      </c>
      <c r="U48" s="345">
        <f t="shared" si="21"/>
        <v>30</v>
      </c>
      <c r="V48" s="345">
        <f t="shared" si="21"/>
        <v>25.4</v>
      </c>
      <c r="W48" s="345">
        <f t="shared" si="21"/>
        <v>33.299999999999997</v>
      </c>
      <c r="X48" s="345">
        <f t="shared" si="21"/>
        <v>29</v>
      </c>
      <c r="Y48" s="345">
        <f t="shared" si="21"/>
        <v>29.5</v>
      </c>
      <c r="Z48" s="345">
        <f t="shared" si="21"/>
        <v>27.2</v>
      </c>
      <c r="AA48" s="260">
        <f t="shared" si="21"/>
        <v>26.7</v>
      </c>
      <c r="AC48" s="104"/>
      <c r="AD48" s="104"/>
      <c r="AE48" s="104"/>
      <c r="AF48" s="104"/>
    </row>
    <row r="49" spans="1:32" ht="13" outlineLevel="1" x14ac:dyDescent="0.3">
      <c r="A49"/>
      <c r="D49" s="84" t="s">
        <v>36</v>
      </c>
      <c r="E49" s="342">
        <v>-28.700000000000003</v>
      </c>
      <c r="F49" s="342">
        <v>-27.700000000000017</v>
      </c>
      <c r="G49" s="342">
        <v>-26.400000000000006</v>
      </c>
      <c r="H49" s="342">
        <v>-26.899999999999991</v>
      </c>
      <c r="I49" s="342">
        <v>-32.5</v>
      </c>
      <c r="J49" s="86">
        <v>-31.900000000000006</v>
      </c>
      <c r="K49"/>
      <c r="L49" s="342">
        <v>-6.5</v>
      </c>
      <c r="M49" s="342">
        <v>-6.5</v>
      </c>
      <c r="N49" s="342">
        <v>-6.3999999999999986</v>
      </c>
      <c r="O49" s="342">
        <v>-7</v>
      </c>
      <c r="P49" s="342">
        <v>-6.6999999999999993</v>
      </c>
      <c r="Q49" s="342">
        <v>-6.8000000000000007</v>
      </c>
      <c r="R49" s="342">
        <v>-6.5999999999999979</v>
      </c>
      <c r="S49" s="342">
        <v>-6.7999999999999972</v>
      </c>
      <c r="T49" s="342">
        <v>-8.0999999999999979</v>
      </c>
      <c r="U49" s="342">
        <v>-8.1999999999999993</v>
      </c>
      <c r="V49" s="342">
        <v>-8.0999999999999979</v>
      </c>
      <c r="W49" s="342">
        <v>-8.0999999999999943</v>
      </c>
      <c r="X49" s="342">
        <v>-8</v>
      </c>
      <c r="Y49" s="342">
        <v>-7.5</v>
      </c>
      <c r="Z49" s="342">
        <v>-8.0999999999999979</v>
      </c>
      <c r="AA49" s="86">
        <v>-8.3000000000000007</v>
      </c>
      <c r="AC49" s="104"/>
      <c r="AD49" s="104"/>
      <c r="AE49" s="104"/>
      <c r="AF49" s="104"/>
    </row>
    <row r="50" spans="1:32" s="251" customFormat="1" ht="13" outlineLevel="1" x14ac:dyDescent="0.3">
      <c r="A50" s="252"/>
      <c r="D50" s="88" t="s">
        <v>206</v>
      </c>
      <c r="E50" s="345">
        <f>SUM(E48:E49)</f>
        <v>112.3</v>
      </c>
      <c r="F50" s="345">
        <f t="shared" ref="F50:J50" si="22">SUM(F48:F49)</f>
        <v>105</v>
      </c>
      <c r="G50" s="345">
        <f t="shared" si="22"/>
        <v>91</v>
      </c>
      <c r="H50" s="345">
        <f t="shared" si="22"/>
        <v>86.9</v>
      </c>
      <c r="I50" s="345">
        <f t="shared" si="22"/>
        <v>91</v>
      </c>
      <c r="J50" s="260">
        <f t="shared" si="22"/>
        <v>80.5</v>
      </c>
      <c r="K50" s="252"/>
      <c r="L50" s="345">
        <f t="shared" ref="L50:AA50" si="23">SUM(L48:L49)</f>
        <v>25.2</v>
      </c>
      <c r="M50" s="345">
        <f t="shared" si="23"/>
        <v>20.7</v>
      </c>
      <c r="N50" s="345">
        <f t="shared" si="23"/>
        <v>23.3</v>
      </c>
      <c r="O50" s="345">
        <f t="shared" si="23"/>
        <v>21.8</v>
      </c>
      <c r="P50" s="345">
        <f t="shared" si="23"/>
        <v>25.7</v>
      </c>
      <c r="Q50" s="345">
        <f t="shared" si="23"/>
        <v>20.8</v>
      </c>
      <c r="R50" s="345">
        <f t="shared" si="23"/>
        <v>16.3</v>
      </c>
      <c r="S50" s="345">
        <f t="shared" si="23"/>
        <v>24.1</v>
      </c>
      <c r="T50" s="345">
        <f t="shared" si="23"/>
        <v>26.7</v>
      </c>
      <c r="U50" s="345">
        <f t="shared" si="23"/>
        <v>21.8</v>
      </c>
      <c r="V50" s="345">
        <f t="shared" si="23"/>
        <v>17.3</v>
      </c>
      <c r="W50" s="345">
        <f t="shared" si="23"/>
        <v>25.200000000000003</v>
      </c>
      <c r="X50" s="345">
        <f t="shared" si="23"/>
        <v>21</v>
      </c>
      <c r="Y50" s="345">
        <f t="shared" si="23"/>
        <v>22</v>
      </c>
      <c r="Z50" s="345">
        <f t="shared" si="23"/>
        <v>19.100000000000001</v>
      </c>
      <c r="AA50" s="260">
        <f t="shared" si="23"/>
        <v>18.399999999999999</v>
      </c>
      <c r="AC50" s="104"/>
      <c r="AD50" s="104"/>
      <c r="AE50" s="104"/>
      <c r="AF50" s="104"/>
    </row>
    <row r="51" spans="1:32" ht="13" x14ac:dyDescent="0.3">
      <c r="A51"/>
      <c r="L51" s="210"/>
      <c r="M51" s="379"/>
      <c r="N51" s="210"/>
      <c r="O51" s="210"/>
      <c r="P51" s="210"/>
      <c r="Q51" s="210"/>
      <c r="R51" s="210"/>
      <c r="S51" s="210"/>
      <c r="T51" s="210"/>
      <c r="U51" s="210"/>
      <c r="V51" s="210"/>
      <c r="W51" s="210"/>
      <c r="X51" s="210"/>
      <c r="Y51" s="210"/>
      <c r="Z51" s="210"/>
      <c r="AC51" s="104"/>
      <c r="AD51" s="104"/>
      <c r="AE51" s="104"/>
      <c r="AF51" s="104"/>
    </row>
    <row r="52" spans="1:32" ht="13" x14ac:dyDescent="0.3">
      <c r="A52" s="252"/>
      <c r="K52"/>
      <c r="L52" s="210"/>
      <c r="M52" s="210"/>
      <c r="N52" s="210"/>
      <c r="O52" s="210"/>
      <c r="P52" s="210"/>
      <c r="Q52" s="210"/>
      <c r="R52" s="210"/>
      <c r="S52" s="210"/>
      <c r="T52" s="210"/>
      <c r="U52" s="210"/>
      <c r="V52" s="210"/>
      <c r="W52" s="210"/>
      <c r="X52" s="210"/>
      <c r="Y52" s="210"/>
      <c r="Z52" s="210"/>
      <c r="AC52" s="104"/>
      <c r="AD52" s="104"/>
      <c r="AE52" s="104"/>
      <c r="AF52" s="104"/>
    </row>
    <row r="53" spans="1:32" ht="39.5" thickBot="1" x14ac:dyDescent="0.35">
      <c r="A53"/>
      <c r="D53" s="178" t="s">
        <v>371</v>
      </c>
      <c r="E53" s="171">
        <v>2016</v>
      </c>
      <c r="F53" s="171">
        <v>2017</v>
      </c>
      <c r="G53" s="171">
        <v>2018</v>
      </c>
      <c r="H53" s="172" t="s">
        <v>195</v>
      </c>
      <c r="I53" s="171">
        <v>2019</v>
      </c>
      <c r="J53" s="207">
        <v>2020</v>
      </c>
      <c r="K53"/>
      <c r="L53" s="171" t="s">
        <v>185</v>
      </c>
      <c r="M53" s="171" t="s">
        <v>186</v>
      </c>
      <c r="N53" s="171" t="s">
        <v>187</v>
      </c>
      <c r="O53" s="171" t="s">
        <v>188</v>
      </c>
      <c r="P53" s="172" t="s">
        <v>196</v>
      </c>
      <c r="Q53" s="172" t="s">
        <v>197</v>
      </c>
      <c r="R53" s="172" t="s">
        <v>198</v>
      </c>
      <c r="S53" s="172" t="s">
        <v>199</v>
      </c>
      <c r="T53" s="171" t="s">
        <v>189</v>
      </c>
      <c r="U53" s="171" t="s">
        <v>190</v>
      </c>
      <c r="V53" s="171" t="s">
        <v>191</v>
      </c>
      <c r="W53" s="171" t="s">
        <v>192</v>
      </c>
      <c r="X53" s="171" t="s">
        <v>193</v>
      </c>
      <c r="Y53" s="171" t="s">
        <v>194</v>
      </c>
      <c r="Z53" s="171" t="s">
        <v>257</v>
      </c>
      <c r="AA53" s="173" t="s">
        <v>273</v>
      </c>
      <c r="AC53" s="104"/>
      <c r="AD53" s="104"/>
      <c r="AE53" s="104"/>
      <c r="AF53" s="104"/>
    </row>
    <row r="54" spans="1:32" x14ac:dyDescent="0.25">
      <c r="A54"/>
      <c r="D54" s="78" t="s">
        <v>0</v>
      </c>
      <c r="E54" s="248">
        <v>123.2</v>
      </c>
      <c r="F54" s="248">
        <v>112.3</v>
      </c>
      <c r="G54" s="248">
        <v>122.7</v>
      </c>
      <c r="H54" s="248">
        <v>127.9</v>
      </c>
      <c r="I54" s="248">
        <v>127.9</v>
      </c>
      <c r="J54" s="74">
        <v>120.4</v>
      </c>
      <c r="K54"/>
      <c r="L54" s="248">
        <v>26.099999999999998</v>
      </c>
      <c r="M54" s="248">
        <v>28.2</v>
      </c>
      <c r="N54" s="248">
        <v>30.8</v>
      </c>
      <c r="O54" s="248">
        <v>37.6</v>
      </c>
      <c r="P54" s="248">
        <v>32.200000000000003</v>
      </c>
      <c r="Q54" s="248">
        <v>31.8</v>
      </c>
      <c r="R54" s="248">
        <v>32</v>
      </c>
      <c r="S54" s="248">
        <v>31.9</v>
      </c>
      <c r="T54" s="248">
        <v>32.200000000000003</v>
      </c>
      <c r="U54" s="248">
        <v>31.8</v>
      </c>
      <c r="V54" s="248">
        <v>32</v>
      </c>
      <c r="W54" s="248">
        <v>31.9</v>
      </c>
      <c r="X54" s="248">
        <v>30.4</v>
      </c>
      <c r="Y54" s="248">
        <v>29.6</v>
      </c>
      <c r="Z54" s="248">
        <v>30.2</v>
      </c>
      <c r="AA54" s="74">
        <v>30.2</v>
      </c>
      <c r="AC54" s="104"/>
      <c r="AD54" s="104"/>
      <c r="AE54" s="104"/>
      <c r="AF54" s="104"/>
    </row>
    <row r="55" spans="1:32" x14ac:dyDescent="0.25">
      <c r="A55"/>
      <c r="D55" s="78" t="s">
        <v>95</v>
      </c>
      <c r="E55" s="311">
        <v>3.8</v>
      </c>
      <c r="F55" s="311">
        <v>2.9</v>
      </c>
      <c r="G55" s="311">
        <v>3.7</v>
      </c>
      <c r="H55" s="311">
        <v>23.2</v>
      </c>
      <c r="I55" s="311">
        <v>23.2</v>
      </c>
      <c r="J55" s="74">
        <v>4.0999999999999996</v>
      </c>
      <c r="K55"/>
      <c r="L55" s="378">
        <v>1</v>
      </c>
      <c r="M55" s="378">
        <v>0.9</v>
      </c>
      <c r="N55" s="378">
        <v>0.5</v>
      </c>
      <c r="O55" s="378">
        <v>1.3</v>
      </c>
      <c r="P55" s="378">
        <v>0.8</v>
      </c>
      <c r="Q55" s="378">
        <v>0.8</v>
      </c>
      <c r="R55" s="378">
        <v>0.5</v>
      </c>
      <c r="S55" s="378">
        <v>21.1</v>
      </c>
      <c r="T55" s="378">
        <v>0.8</v>
      </c>
      <c r="U55" s="378">
        <v>0.8</v>
      </c>
      <c r="V55" s="378">
        <v>0.5</v>
      </c>
      <c r="W55" s="378">
        <v>21.1</v>
      </c>
      <c r="X55" s="378">
        <v>0.6</v>
      </c>
      <c r="Y55" s="378">
        <v>0.9</v>
      </c>
      <c r="Z55" s="378">
        <v>0.8</v>
      </c>
      <c r="AA55" s="74">
        <v>1.8</v>
      </c>
      <c r="AC55" s="104"/>
      <c r="AD55" s="104"/>
      <c r="AE55" s="104"/>
      <c r="AF55" s="104"/>
    </row>
    <row r="56" spans="1:32" s="251" customFormat="1" ht="13" x14ac:dyDescent="0.3">
      <c r="A56" s="252"/>
      <c r="D56" s="79" t="s">
        <v>96</v>
      </c>
      <c r="E56" s="265">
        <f>SUM(E54:E55)</f>
        <v>127</v>
      </c>
      <c r="F56" s="265">
        <f t="shared" ref="F56:J56" si="24">SUM(F54:F55)</f>
        <v>115.2</v>
      </c>
      <c r="G56" s="265">
        <f t="shared" si="24"/>
        <v>126.4</v>
      </c>
      <c r="H56" s="265">
        <f t="shared" si="24"/>
        <v>151.1</v>
      </c>
      <c r="I56" s="265">
        <f t="shared" si="24"/>
        <v>151.1</v>
      </c>
      <c r="J56" s="250">
        <f t="shared" si="24"/>
        <v>124.5</v>
      </c>
      <c r="K56" s="252"/>
      <c r="L56" s="265">
        <f t="shared" ref="L56:AA56" si="25">SUM(L54:L55)</f>
        <v>27.099999999999998</v>
      </c>
      <c r="M56" s="265">
        <f t="shared" si="25"/>
        <v>29.099999999999998</v>
      </c>
      <c r="N56" s="265">
        <f t="shared" si="25"/>
        <v>31.3</v>
      </c>
      <c r="O56" s="265">
        <f t="shared" si="25"/>
        <v>38.9</v>
      </c>
      <c r="P56" s="265">
        <f t="shared" si="25"/>
        <v>33</v>
      </c>
      <c r="Q56" s="265">
        <f t="shared" si="25"/>
        <v>32.6</v>
      </c>
      <c r="R56" s="265">
        <f t="shared" si="25"/>
        <v>32.5</v>
      </c>
      <c r="S56" s="265">
        <f t="shared" si="25"/>
        <v>53</v>
      </c>
      <c r="T56" s="265">
        <f t="shared" si="25"/>
        <v>33</v>
      </c>
      <c r="U56" s="265">
        <f t="shared" si="25"/>
        <v>32.6</v>
      </c>
      <c r="V56" s="265">
        <f t="shared" si="25"/>
        <v>32.5</v>
      </c>
      <c r="W56" s="265">
        <f t="shared" si="25"/>
        <v>53</v>
      </c>
      <c r="X56" s="265">
        <f t="shared" si="25"/>
        <v>31</v>
      </c>
      <c r="Y56" s="265">
        <f t="shared" si="25"/>
        <v>30.5</v>
      </c>
      <c r="Z56" s="265">
        <f t="shared" si="25"/>
        <v>31</v>
      </c>
      <c r="AA56" s="250">
        <f t="shared" si="25"/>
        <v>32</v>
      </c>
      <c r="AC56" s="104"/>
      <c r="AD56" s="104"/>
      <c r="AE56" s="104"/>
      <c r="AF56" s="104"/>
    </row>
    <row r="57" spans="1:32" x14ac:dyDescent="0.25">
      <c r="A57"/>
      <c r="D57" s="161" t="s">
        <v>149</v>
      </c>
      <c r="E57" s="311">
        <v>-53.900000000000006</v>
      </c>
      <c r="F57" s="311">
        <v>-50.600000000000009</v>
      </c>
      <c r="G57" s="311">
        <v>-42.300000000000011</v>
      </c>
      <c r="H57" s="311">
        <v>-52.099999999999994</v>
      </c>
      <c r="I57" s="311">
        <v>-50.599999999999994</v>
      </c>
      <c r="J57" s="74">
        <v>-37.599999999999994</v>
      </c>
      <c r="K57"/>
      <c r="L57" s="378">
        <v>-10.7</v>
      </c>
      <c r="M57" s="378">
        <v>-9.6999999999999993</v>
      </c>
      <c r="N57" s="378">
        <v>-9.6000000000000014</v>
      </c>
      <c r="O57" s="378">
        <v>-12.3</v>
      </c>
      <c r="P57" s="378">
        <v>-9.7999999999999972</v>
      </c>
      <c r="Q57" s="378">
        <v>-10.700000000000003</v>
      </c>
      <c r="R57" s="378">
        <v>-11.899999999999999</v>
      </c>
      <c r="S57" s="378">
        <v>-19.700000000000003</v>
      </c>
      <c r="T57" s="378">
        <v>-9.3999999999999986</v>
      </c>
      <c r="U57" s="378">
        <v>-10.300000000000004</v>
      </c>
      <c r="V57" s="378">
        <v>-11.5</v>
      </c>
      <c r="W57" s="378">
        <v>-19.399999999999999</v>
      </c>
      <c r="X57" s="378">
        <v>-9.1999999999999993</v>
      </c>
      <c r="Y57" s="378">
        <v>-8.8999999999999986</v>
      </c>
      <c r="Z57" s="378">
        <v>-10.100000000000001</v>
      </c>
      <c r="AA57" s="74">
        <v>-9.3999999999999986</v>
      </c>
      <c r="AC57" s="104"/>
      <c r="AD57" s="104"/>
      <c r="AE57" s="104"/>
      <c r="AF57" s="104"/>
    </row>
    <row r="58" spans="1:32" s="251" customFormat="1" ht="13" x14ac:dyDescent="0.3">
      <c r="A58" s="252"/>
      <c r="C58"/>
      <c r="D58" s="77" t="s">
        <v>205</v>
      </c>
      <c r="E58" s="253">
        <f>SUM(E56:E57)</f>
        <v>73.099999999999994</v>
      </c>
      <c r="F58" s="253">
        <f t="shared" ref="F58:J58" si="26">SUM(F56:F57)</f>
        <v>64.599999999999994</v>
      </c>
      <c r="G58" s="253">
        <f t="shared" si="26"/>
        <v>84.1</v>
      </c>
      <c r="H58" s="253">
        <f t="shared" si="26"/>
        <v>99</v>
      </c>
      <c r="I58" s="253">
        <f t="shared" si="26"/>
        <v>100.5</v>
      </c>
      <c r="J58" s="254">
        <f t="shared" si="26"/>
        <v>86.9</v>
      </c>
      <c r="K58" s="252"/>
      <c r="L58" s="253">
        <f t="shared" ref="L58:AA58" si="27">SUM(L56:L57)</f>
        <v>16.399999999999999</v>
      </c>
      <c r="M58" s="253">
        <f t="shared" si="27"/>
        <v>19.399999999999999</v>
      </c>
      <c r="N58" s="253">
        <f t="shared" si="27"/>
        <v>21.7</v>
      </c>
      <c r="O58" s="253">
        <f t="shared" si="27"/>
        <v>26.599999999999998</v>
      </c>
      <c r="P58" s="253">
        <f t="shared" si="27"/>
        <v>23.200000000000003</v>
      </c>
      <c r="Q58" s="253">
        <f t="shared" si="27"/>
        <v>21.9</v>
      </c>
      <c r="R58" s="253">
        <f t="shared" si="27"/>
        <v>20.6</v>
      </c>
      <c r="S58" s="253">
        <f t="shared" si="27"/>
        <v>33.299999999999997</v>
      </c>
      <c r="T58" s="253">
        <f t="shared" si="27"/>
        <v>23.6</v>
      </c>
      <c r="U58" s="253">
        <f t="shared" si="27"/>
        <v>22.299999999999997</v>
      </c>
      <c r="V58" s="253">
        <f t="shared" si="27"/>
        <v>21</v>
      </c>
      <c r="W58" s="253">
        <f t="shared" si="27"/>
        <v>33.6</v>
      </c>
      <c r="X58" s="253">
        <f t="shared" si="27"/>
        <v>21.8</v>
      </c>
      <c r="Y58" s="253">
        <f t="shared" si="27"/>
        <v>21.6</v>
      </c>
      <c r="Z58" s="253">
        <f t="shared" si="27"/>
        <v>20.9</v>
      </c>
      <c r="AA58" s="254">
        <f t="shared" si="27"/>
        <v>22.6</v>
      </c>
      <c r="AC58" s="104"/>
      <c r="AD58" s="104"/>
      <c r="AE58" s="104"/>
      <c r="AF58" s="104"/>
    </row>
    <row r="59" spans="1:32" x14ac:dyDescent="0.25">
      <c r="A59"/>
      <c r="D59" s="78" t="s">
        <v>36</v>
      </c>
      <c r="E59" s="89">
        <v>-32.699999999999996</v>
      </c>
      <c r="F59" s="89">
        <v>-31.899999999999991</v>
      </c>
      <c r="G59" s="89">
        <v>-29.9</v>
      </c>
      <c r="H59" s="89">
        <v>-31.299999999999997</v>
      </c>
      <c r="I59" s="89">
        <v>-32.799999999999997</v>
      </c>
      <c r="J59" s="74">
        <v>-27.600000000000009</v>
      </c>
      <c r="K59"/>
      <c r="L59" s="248">
        <v>-7.3999999999999986</v>
      </c>
      <c r="M59" s="248">
        <v>-7.6</v>
      </c>
      <c r="N59" s="248">
        <v>-7.3999999999999986</v>
      </c>
      <c r="O59" s="248">
        <v>-7.4999999999999964</v>
      </c>
      <c r="P59" s="248">
        <v>-7.9000000000000021</v>
      </c>
      <c r="Q59" s="248">
        <v>-7.7999999999999989</v>
      </c>
      <c r="R59" s="248">
        <v>-7.8000000000000007</v>
      </c>
      <c r="S59" s="248">
        <v>-7.7999999999999972</v>
      </c>
      <c r="T59" s="248">
        <v>-8.3000000000000007</v>
      </c>
      <c r="U59" s="248">
        <v>-8.2999999999999972</v>
      </c>
      <c r="V59" s="248">
        <v>-8.1</v>
      </c>
      <c r="W59" s="248">
        <v>-8.1000000000000014</v>
      </c>
      <c r="X59" s="248">
        <v>-7</v>
      </c>
      <c r="Y59" s="248">
        <v>-7.6000000000000014</v>
      </c>
      <c r="Z59" s="248">
        <v>-6.3999999999999986</v>
      </c>
      <c r="AA59" s="74">
        <v>-6.6000000000000014</v>
      </c>
      <c r="AC59" s="104"/>
      <c r="AD59" s="104"/>
      <c r="AE59" s="104"/>
      <c r="AF59" s="104"/>
    </row>
    <row r="60" spans="1:32" s="251" customFormat="1" ht="13" x14ac:dyDescent="0.3">
      <c r="A60" s="252"/>
      <c r="D60" s="77" t="s">
        <v>206</v>
      </c>
      <c r="E60" s="253">
        <f>SUM(E58:E59)</f>
        <v>40.4</v>
      </c>
      <c r="F60" s="253">
        <f t="shared" ref="F60:J60" si="28">SUM(F58:F59)</f>
        <v>32.700000000000003</v>
      </c>
      <c r="G60" s="253">
        <f t="shared" si="28"/>
        <v>54.199999999999996</v>
      </c>
      <c r="H60" s="253">
        <f t="shared" si="28"/>
        <v>67.7</v>
      </c>
      <c r="I60" s="253">
        <f t="shared" si="28"/>
        <v>67.7</v>
      </c>
      <c r="J60" s="254">
        <f t="shared" si="28"/>
        <v>59.3</v>
      </c>
      <c r="K60" s="252"/>
      <c r="L60" s="253">
        <f t="shared" ref="L60:AA60" si="29">SUM(L58:L59)</f>
        <v>9</v>
      </c>
      <c r="M60" s="253">
        <f t="shared" si="29"/>
        <v>11.799999999999999</v>
      </c>
      <c r="N60" s="253">
        <f t="shared" si="29"/>
        <v>14.3</v>
      </c>
      <c r="O60" s="253">
        <f t="shared" si="29"/>
        <v>19.100000000000001</v>
      </c>
      <c r="P60" s="253">
        <f t="shared" si="29"/>
        <v>15.3</v>
      </c>
      <c r="Q60" s="253">
        <f t="shared" si="29"/>
        <v>14.1</v>
      </c>
      <c r="R60" s="253">
        <f t="shared" si="29"/>
        <v>12.8</v>
      </c>
      <c r="S60" s="253">
        <f t="shared" si="29"/>
        <v>25.5</v>
      </c>
      <c r="T60" s="253">
        <f t="shared" si="29"/>
        <v>15.3</v>
      </c>
      <c r="U60" s="253">
        <f t="shared" si="29"/>
        <v>14</v>
      </c>
      <c r="V60" s="253">
        <f t="shared" si="29"/>
        <v>12.9</v>
      </c>
      <c r="W60" s="253">
        <f t="shared" si="29"/>
        <v>25.5</v>
      </c>
      <c r="X60" s="253">
        <f t="shared" si="29"/>
        <v>14.8</v>
      </c>
      <c r="Y60" s="253">
        <f t="shared" si="29"/>
        <v>14</v>
      </c>
      <c r="Z60" s="253">
        <f t="shared" si="29"/>
        <v>14.5</v>
      </c>
      <c r="AA60" s="254">
        <f t="shared" si="29"/>
        <v>16</v>
      </c>
      <c r="AC60" s="104"/>
      <c r="AD60" s="104"/>
      <c r="AE60" s="104"/>
      <c r="AF60" s="104"/>
    </row>
    <row r="61" spans="1:32" x14ac:dyDescent="0.25">
      <c r="A61"/>
      <c r="J61" s="74"/>
      <c r="K61"/>
      <c r="L61" s="210"/>
      <c r="M61" s="210"/>
      <c r="N61" s="210"/>
      <c r="O61" s="210"/>
      <c r="P61" s="210"/>
      <c r="Q61" s="210"/>
      <c r="R61" s="210"/>
      <c r="S61" s="210"/>
      <c r="T61" s="210"/>
      <c r="U61" s="210"/>
      <c r="V61" s="210"/>
      <c r="W61" s="210"/>
      <c r="X61" s="210"/>
      <c r="Y61" s="210"/>
      <c r="Z61" s="210"/>
      <c r="AC61" s="104"/>
      <c r="AD61" s="104"/>
      <c r="AE61" s="104"/>
      <c r="AF61" s="104"/>
    </row>
    <row r="62" spans="1:32" ht="13" x14ac:dyDescent="0.3">
      <c r="A62" s="252"/>
      <c r="D62" s="163" t="s">
        <v>164</v>
      </c>
      <c r="E62" s="73">
        <v>0.80154000000000003</v>
      </c>
      <c r="F62" s="73">
        <v>0.79596999999999996</v>
      </c>
      <c r="G62" s="73">
        <v>0.79596999999999996</v>
      </c>
      <c r="H62" s="73">
        <v>0.79596999999999996</v>
      </c>
      <c r="I62" s="73">
        <v>0.79596999999999996</v>
      </c>
      <c r="J62" s="74">
        <v>0.81547000000000003</v>
      </c>
      <c r="K62"/>
      <c r="L62" s="256">
        <v>0.79596999999999996</v>
      </c>
      <c r="M62" s="256">
        <v>0.79596999999999996</v>
      </c>
      <c r="N62" s="256">
        <v>0.79596999999999996</v>
      </c>
      <c r="O62" s="256">
        <v>0.79596999999999996</v>
      </c>
      <c r="P62" s="256">
        <v>0.79596999999999996</v>
      </c>
      <c r="Q62" s="256">
        <v>0.79596999999999996</v>
      </c>
      <c r="R62" s="256">
        <v>0.79596999999999996</v>
      </c>
      <c r="S62" s="256">
        <v>0.79596999999999996</v>
      </c>
      <c r="T62" s="256">
        <v>0.79596999999999996</v>
      </c>
      <c r="U62" s="256">
        <v>0.79596999999999996</v>
      </c>
      <c r="V62" s="256">
        <v>0.79596999999999996</v>
      </c>
      <c r="W62" s="256">
        <v>0.79596999999999996</v>
      </c>
      <c r="X62" s="256">
        <v>0.81596999999999997</v>
      </c>
      <c r="Y62" s="256">
        <v>0.81596999999999997</v>
      </c>
      <c r="Z62" s="256">
        <v>0.81547000000000003</v>
      </c>
      <c r="AA62" s="74">
        <v>0.81547000000000003</v>
      </c>
      <c r="AC62" s="104"/>
      <c r="AD62" s="104"/>
      <c r="AE62" s="104"/>
      <c r="AF62" s="104"/>
    </row>
    <row r="63" spans="1:32" x14ac:dyDescent="0.25">
      <c r="A63"/>
      <c r="D63" s="163" t="s">
        <v>169</v>
      </c>
      <c r="E63" s="73">
        <v>3.3619910000000002</v>
      </c>
      <c r="F63" s="73">
        <v>3.3536410000000001</v>
      </c>
      <c r="G63" s="73">
        <v>3.355108</v>
      </c>
      <c r="H63" s="73">
        <v>2.0165860000000002</v>
      </c>
      <c r="I63" s="73">
        <v>2.0165860000000002</v>
      </c>
      <c r="J63" s="74">
        <v>2.0165860000000002</v>
      </c>
      <c r="K63"/>
      <c r="L63" s="256">
        <v>3.355108</v>
      </c>
      <c r="M63" s="256">
        <v>3.355108</v>
      </c>
      <c r="N63" s="256">
        <v>3.355108</v>
      </c>
      <c r="O63" s="256">
        <v>3.355108</v>
      </c>
      <c r="P63" s="256">
        <v>3.355108</v>
      </c>
      <c r="Q63" s="256">
        <v>3.355108</v>
      </c>
      <c r="R63" s="256">
        <v>3.355108</v>
      </c>
      <c r="S63" s="256">
        <v>2.0165860000000002</v>
      </c>
      <c r="T63" s="256">
        <v>3.355108</v>
      </c>
      <c r="U63" s="256">
        <v>3.355108</v>
      </c>
      <c r="V63" s="256">
        <v>3.355108</v>
      </c>
      <c r="W63" s="256">
        <v>2.0165860000000002</v>
      </c>
      <c r="X63" s="256">
        <v>2.0165860000000002</v>
      </c>
      <c r="Y63" s="256">
        <v>2.0165860000000002</v>
      </c>
      <c r="Z63" s="256">
        <v>2.0165860000000002</v>
      </c>
      <c r="AA63" s="74">
        <v>2.0165860000000002</v>
      </c>
      <c r="AC63" s="104"/>
      <c r="AD63" s="104"/>
      <c r="AE63" s="104"/>
      <c r="AF63" s="104"/>
    </row>
    <row r="64" spans="1:32" x14ac:dyDescent="0.25">
      <c r="D64" s="163" t="s">
        <v>165</v>
      </c>
      <c r="E64" s="73">
        <v>0</v>
      </c>
      <c r="F64" s="73">
        <v>0</v>
      </c>
      <c r="G64" s="73">
        <v>0</v>
      </c>
      <c r="H64" s="73">
        <v>0</v>
      </c>
      <c r="I64" s="73">
        <v>0</v>
      </c>
      <c r="J64" s="74">
        <v>0</v>
      </c>
      <c r="K64"/>
      <c r="L64" s="256">
        <v>0</v>
      </c>
      <c r="M64" s="256">
        <v>0</v>
      </c>
      <c r="N64" s="256">
        <v>0</v>
      </c>
      <c r="O64" s="256">
        <v>0</v>
      </c>
      <c r="P64" s="256">
        <v>0</v>
      </c>
      <c r="Q64" s="256">
        <v>0</v>
      </c>
      <c r="R64" s="256">
        <v>0</v>
      </c>
      <c r="S64" s="256">
        <v>0</v>
      </c>
      <c r="T64" s="256">
        <v>0</v>
      </c>
      <c r="U64" s="256">
        <v>0</v>
      </c>
      <c r="V64" s="256">
        <v>0</v>
      </c>
      <c r="W64" s="256">
        <v>0</v>
      </c>
      <c r="X64" s="256">
        <v>0</v>
      </c>
      <c r="Y64" s="256">
        <v>0</v>
      </c>
      <c r="Z64" s="256">
        <v>0</v>
      </c>
      <c r="AA64" s="74">
        <v>0</v>
      </c>
      <c r="AC64" s="104"/>
      <c r="AD64" s="104"/>
      <c r="AE64" s="104"/>
      <c r="AF64" s="104"/>
    </row>
    <row r="65" spans="1:32" s="103" customFormat="1" x14ac:dyDescent="0.25">
      <c r="A65"/>
      <c r="B65" s="314"/>
      <c r="C65" s="33"/>
      <c r="D65" s="312" t="s">
        <v>150</v>
      </c>
      <c r="E65" s="268">
        <v>0.87</v>
      </c>
      <c r="F65" s="268">
        <v>0.85</v>
      </c>
      <c r="G65" s="268">
        <v>0.74</v>
      </c>
      <c r="H65" s="268">
        <v>0.7</v>
      </c>
      <c r="I65" s="268">
        <v>0.7</v>
      </c>
      <c r="J65" s="61">
        <v>0.89</v>
      </c>
      <c r="K65"/>
      <c r="L65" s="317">
        <v>0.72</v>
      </c>
      <c r="M65" s="317">
        <v>0.71</v>
      </c>
      <c r="N65" s="317">
        <v>0.77</v>
      </c>
      <c r="O65" s="317">
        <v>0.76</v>
      </c>
      <c r="P65" s="317">
        <v>0.73</v>
      </c>
      <c r="Q65" s="317">
        <v>0.71</v>
      </c>
      <c r="R65" s="317">
        <v>0.69</v>
      </c>
      <c r="S65" s="317">
        <v>0.67</v>
      </c>
      <c r="T65" s="317">
        <v>0.73</v>
      </c>
      <c r="U65" s="317">
        <v>0.71</v>
      </c>
      <c r="V65" s="317">
        <v>0.69</v>
      </c>
      <c r="W65" s="317">
        <v>0.67</v>
      </c>
      <c r="X65" s="317">
        <v>0.86</v>
      </c>
      <c r="Y65" s="317">
        <v>0.89</v>
      </c>
      <c r="Z65" s="317">
        <v>0.82</v>
      </c>
      <c r="AA65" s="61">
        <v>0.9</v>
      </c>
      <c r="AC65" s="104"/>
      <c r="AD65" s="104"/>
      <c r="AE65" s="104"/>
      <c r="AF65" s="104"/>
    </row>
    <row r="66" spans="1:32" x14ac:dyDescent="0.25">
      <c r="D66" s="83"/>
      <c r="K66"/>
      <c r="L66" s="210"/>
      <c r="M66" s="210"/>
      <c r="N66" s="210"/>
      <c r="O66" s="210"/>
      <c r="P66" s="210"/>
      <c r="Q66" s="210"/>
      <c r="R66" s="210"/>
      <c r="S66" s="210"/>
      <c r="T66" s="210"/>
      <c r="U66" s="210"/>
      <c r="V66" s="210"/>
      <c r="W66" s="210"/>
      <c r="X66" s="210"/>
      <c r="Y66" s="210"/>
      <c r="Z66" s="210"/>
      <c r="AC66" s="104"/>
      <c r="AD66" s="104"/>
      <c r="AE66" s="104"/>
      <c r="AF66" s="104"/>
    </row>
    <row r="67" spans="1:32" x14ac:dyDescent="0.25">
      <c r="K67"/>
      <c r="L67" s="210"/>
      <c r="M67" s="210"/>
      <c r="N67" s="210"/>
      <c r="O67" s="210"/>
      <c r="P67" s="210"/>
      <c r="Q67" s="210"/>
      <c r="R67" s="210"/>
      <c r="S67" s="210"/>
      <c r="T67" s="210"/>
      <c r="U67" s="210"/>
      <c r="V67" s="210"/>
      <c r="W67" s="210"/>
      <c r="X67" s="210"/>
      <c r="Y67" s="210"/>
      <c r="Z67" s="210"/>
      <c r="AC67" s="104"/>
      <c r="AD67" s="104"/>
      <c r="AE67" s="104"/>
      <c r="AF67" s="104"/>
    </row>
    <row r="68" spans="1:32" ht="39.5" thickBot="1" x14ac:dyDescent="0.35">
      <c r="D68" s="178" t="s">
        <v>372</v>
      </c>
      <c r="E68" s="171">
        <v>2016</v>
      </c>
      <c r="F68" s="171">
        <v>2017</v>
      </c>
      <c r="G68" s="171">
        <v>2018</v>
      </c>
      <c r="H68" s="172" t="s">
        <v>195</v>
      </c>
      <c r="I68" s="171">
        <v>2019</v>
      </c>
      <c r="J68" s="207">
        <v>2020</v>
      </c>
      <c r="K68"/>
      <c r="L68" s="171" t="s">
        <v>185</v>
      </c>
      <c r="M68" s="171" t="s">
        <v>186</v>
      </c>
      <c r="N68" s="171" t="s">
        <v>187</v>
      </c>
      <c r="O68" s="171" t="s">
        <v>188</v>
      </c>
      <c r="P68" s="172" t="s">
        <v>196</v>
      </c>
      <c r="Q68" s="172" t="s">
        <v>197</v>
      </c>
      <c r="R68" s="172" t="s">
        <v>198</v>
      </c>
      <c r="S68" s="172" t="s">
        <v>199</v>
      </c>
      <c r="T68" s="171" t="s">
        <v>189</v>
      </c>
      <c r="U68" s="171" t="s">
        <v>190</v>
      </c>
      <c r="V68" s="171" t="s">
        <v>191</v>
      </c>
      <c r="W68" s="171" t="s">
        <v>192</v>
      </c>
      <c r="X68" s="171" t="s">
        <v>193</v>
      </c>
      <c r="Y68" s="171" t="s">
        <v>194</v>
      </c>
      <c r="Z68" s="171" t="s">
        <v>257</v>
      </c>
      <c r="AA68" s="173" t="s">
        <v>273</v>
      </c>
      <c r="AC68" s="104"/>
      <c r="AD68" s="104"/>
      <c r="AE68" s="104"/>
      <c r="AF68" s="104"/>
    </row>
    <row r="69" spans="1:32" x14ac:dyDescent="0.25">
      <c r="A69"/>
      <c r="D69" s="78" t="s">
        <v>0</v>
      </c>
      <c r="E69" s="248">
        <v>725.4</v>
      </c>
      <c r="F69" s="248">
        <v>674.6</v>
      </c>
      <c r="G69" s="248">
        <v>642.1</v>
      </c>
      <c r="H69" s="248">
        <v>601.6</v>
      </c>
      <c r="I69" s="248">
        <v>601.6</v>
      </c>
      <c r="J69" s="74">
        <v>540.6</v>
      </c>
      <c r="K69"/>
      <c r="L69" s="248">
        <v>162.9</v>
      </c>
      <c r="M69" s="248">
        <v>157.80000000000001</v>
      </c>
      <c r="N69" s="248">
        <v>159.9</v>
      </c>
      <c r="O69" s="248">
        <v>161.5</v>
      </c>
      <c r="P69" s="248">
        <v>158.19999999999999</v>
      </c>
      <c r="Q69" s="248">
        <v>152.80000000000001</v>
      </c>
      <c r="R69" s="248">
        <v>153.80000000000001</v>
      </c>
      <c r="S69" s="248">
        <v>136.80000000000001</v>
      </c>
      <c r="T69" s="248">
        <v>158.19999999999999</v>
      </c>
      <c r="U69" s="248">
        <v>152.80000000000001</v>
      </c>
      <c r="V69" s="248">
        <v>153.80000000000001</v>
      </c>
      <c r="W69" s="248">
        <v>136.80000000000001</v>
      </c>
      <c r="X69" s="248">
        <v>128.69999999999999</v>
      </c>
      <c r="Y69" s="248">
        <v>130.80000000000001</v>
      </c>
      <c r="Z69" s="248">
        <v>138.4</v>
      </c>
      <c r="AA69" s="74">
        <v>142.69999999999999</v>
      </c>
      <c r="AC69" s="104"/>
      <c r="AD69" s="104"/>
      <c r="AE69" s="104"/>
      <c r="AF69" s="104"/>
    </row>
    <row r="70" spans="1:32" x14ac:dyDescent="0.25">
      <c r="A70"/>
      <c r="D70" s="78" t="s">
        <v>95</v>
      </c>
      <c r="E70" s="311">
        <v>5.8</v>
      </c>
      <c r="F70" s="311">
        <v>4.5</v>
      </c>
      <c r="G70" s="311">
        <v>3.2</v>
      </c>
      <c r="H70" s="311">
        <v>5.0999999999999996</v>
      </c>
      <c r="I70" s="311">
        <v>5.0999999999999996</v>
      </c>
      <c r="J70" s="74">
        <v>0.9</v>
      </c>
      <c r="K70"/>
      <c r="L70" s="378">
        <v>0.19999999999999998</v>
      </c>
      <c r="M70" s="378">
        <v>0.3</v>
      </c>
      <c r="N70" s="378">
        <v>0.3</v>
      </c>
      <c r="O70" s="378">
        <v>2.4</v>
      </c>
      <c r="P70" s="378">
        <v>0.3</v>
      </c>
      <c r="Q70" s="378">
        <v>2.6</v>
      </c>
      <c r="R70" s="378">
        <v>1</v>
      </c>
      <c r="S70" s="378">
        <v>1.2</v>
      </c>
      <c r="T70" s="378">
        <v>0.3</v>
      </c>
      <c r="U70" s="378">
        <v>2.6</v>
      </c>
      <c r="V70" s="378">
        <v>1</v>
      </c>
      <c r="W70" s="378">
        <v>1.2</v>
      </c>
      <c r="X70" s="378">
        <v>0.3</v>
      </c>
      <c r="Y70" s="378">
        <v>0.1</v>
      </c>
      <c r="Z70" s="378">
        <v>-0.2</v>
      </c>
      <c r="AA70" s="74">
        <v>0.7</v>
      </c>
      <c r="AC70" s="104"/>
      <c r="AD70" s="104"/>
      <c r="AE70" s="104"/>
      <c r="AF70" s="104"/>
    </row>
    <row r="71" spans="1:32" s="251" customFormat="1" ht="13" x14ac:dyDescent="0.3">
      <c r="A71" s="252"/>
      <c r="D71" s="79" t="s">
        <v>96</v>
      </c>
      <c r="E71" s="265">
        <f>SUM(E69:E70)</f>
        <v>731.19999999999993</v>
      </c>
      <c r="F71" s="265">
        <f t="shared" ref="F71:J71" si="30">SUM(F69:F70)</f>
        <v>679.1</v>
      </c>
      <c r="G71" s="265">
        <f t="shared" si="30"/>
        <v>645.30000000000007</v>
      </c>
      <c r="H71" s="265">
        <f t="shared" si="30"/>
        <v>606.70000000000005</v>
      </c>
      <c r="I71" s="265">
        <f t="shared" si="30"/>
        <v>606.70000000000005</v>
      </c>
      <c r="J71" s="250">
        <f t="shared" si="30"/>
        <v>541.5</v>
      </c>
      <c r="K71" s="252"/>
      <c r="L71" s="265">
        <f t="shared" ref="L71:AA71" si="31">SUM(L69:L70)</f>
        <v>163.1</v>
      </c>
      <c r="M71" s="265">
        <f t="shared" si="31"/>
        <v>158.10000000000002</v>
      </c>
      <c r="N71" s="265">
        <f t="shared" si="31"/>
        <v>160.20000000000002</v>
      </c>
      <c r="O71" s="265">
        <f t="shared" si="31"/>
        <v>163.9</v>
      </c>
      <c r="P71" s="265">
        <f t="shared" si="31"/>
        <v>158.5</v>
      </c>
      <c r="Q71" s="265">
        <f t="shared" si="31"/>
        <v>155.4</v>
      </c>
      <c r="R71" s="265">
        <f t="shared" si="31"/>
        <v>154.80000000000001</v>
      </c>
      <c r="S71" s="265">
        <f t="shared" si="31"/>
        <v>138</v>
      </c>
      <c r="T71" s="265">
        <f t="shared" si="31"/>
        <v>158.5</v>
      </c>
      <c r="U71" s="265">
        <f t="shared" si="31"/>
        <v>155.4</v>
      </c>
      <c r="V71" s="265">
        <f t="shared" si="31"/>
        <v>154.80000000000001</v>
      </c>
      <c r="W71" s="265">
        <f t="shared" si="31"/>
        <v>138</v>
      </c>
      <c r="X71" s="265">
        <f t="shared" si="31"/>
        <v>129</v>
      </c>
      <c r="Y71" s="265">
        <f t="shared" si="31"/>
        <v>130.9</v>
      </c>
      <c r="Z71" s="265">
        <f t="shared" si="31"/>
        <v>138.20000000000002</v>
      </c>
      <c r="AA71" s="250">
        <f t="shared" si="31"/>
        <v>143.39999999999998</v>
      </c>
      <c r="AC71" s="104"/>
      <c r="AD71" s="104"/>
      <c r="AE71" s="104"/>
      <c r="AF71" s="104"/>
    </row>
    <row r="72" spans="1:32" x14ac:dyDescent="0.25">
      <c r="A72"/>
      <c r="D72" s="161" t="s">
        <v>149</v>
      </c>
      <c r="E72" s="311">
        <v>-348.69999999999993</v>
      </c>
      <c r="F72" s="311">
        <v>-351.5</v>
      </c>
      <c r="G72" s="311">
        <v>-343.80000000000007</v>
      </c>
      <c r="H72" s="311">
        <v>-324.00000000000006</v>
      </c>
      <c r="I72" s="311">
        <v>-305.10000000000002</v>
      </c>
      <c r="J72" s="74">
        <v>-265.40000000000003</v>
      </c>
      <c r="K72"/>
      <c r="L72" s="378">
        <v>-82.5</v>
      </c>
      <c r="M72" s="378">
        <v>-83.40000000000002</v>
      </c>
      <c r="N72" s="378">
        <v>-83.500000000000014</v>
      </c>
      <c r="O72" s="378">
        <v>-94.4</v>
      </c>
      <c r="P72" s="378">
        <v>-84.7</v>
      </c>
      <c r="Q72" s="378">
        <v>-79.2</v>
      </c>
      <c r="R72" s="378">
        <v>-82.4</v>
      </c>
      <c r="S72" s="378">
        <v>-77.699999999999989</v>
      </c>
      <c r="T72" s="378">
        <v>-79.7</v>
      </c>
      <c r="U72" s="378">
        <v>-74.300000000000011</v>
      </c>
      <c r="V72" s="378">
        <v>-77.400000000000006</v>
      </c>
      <c r="W72" s="378">
        <v>-73.7</v>
      </c>
      <c r="X72" s="378">
        <v>-67.7</v>
      </c>
      <c r="Y72" s="378">
        <v>-65.2</v>
      </c>
      <c r="Z72" s="378">
        <v>-64.500000000000014</v>
      </c>
      <c r="AA72" s="74">
        <v>-67.999999999999972</v>
      </c>
      <c r="AC72" s="104"/>
      <c r="AD72" s="104"/>
      <c r="AE72" s="104"/>
      <c r="AF72" s="104"/>
    </row>
    <row r="73" spans="1:32" s="251" customFormat="1" ht="13" x14ac:dyDescent="0.3">
      <c r="A73" s="252"/>
      <c r="C73"/>
      <c r="D73" s="77" t="s">
        <v>205</v>
      </c>
      <c r="E73" s="253">
        <f>SUM(E71:E72)</f>
        <v>382.5</v>
      </c>
      <c r="F73" s="253">
        <f t="shared" ref="F73:J73" si="32">SUM(F71:F72)</f>
        <v>327.60000000000002</v>
      </c>
      <c r="G73" s="253">
        <f t="shared" si="32"/>
        <v>301.5</v>
      </c>
      <c r="H73" s="253">
        <f t="shared" si="32"/>
        <v>282.7</v>
      </c>
      <c r="I73" s="253">
        <f t="shared" si="32"/>
        <v>301.60000000000002</v>
      </c>
      <c r="J73" s="254">
        <f t="shared" si="32"/>
        <v>276.09999999999997</v>
      </c>
      <c r="K73" s="252"/>
      <c r="L73" s="253">
        <f t="shared" ref="L73:AA73" si="33">SUM(L71:L72)</f>
        <v>80.599999999999994</v>
      </c>
      <c r="M73" s="253">
        <f t="shared" si="33"/>
        <v>74.7</v>
      </c>
      <c r="N73" s="253">
        <f t="shared" si="33"/>
        <v>76.7</v>
      </c>
      <c r="O73" s="253">
        <f t="shared" si="33"/>
        <v>69.5</v>
      </c>
      <c r="P73" s="253">
        <f t="shared" si="33"/>
        <v>73.8</v>
      </c>
      <c r="Q73" s="253">
        <f t="shared" si="33"/>
        <v>76.2</v>
      </c>
      <c r="R73" s="253">
        <f t="shared" si="33"/>
        <v>72.400000000000006</v>
      </c>
      <c r="S73" s="253">
        <f t="shared" si="33"/>
        <v>60.300000000000011</v>
      </c>
      <c r="T73" s="253">
        <f t="shared" si="33"/>
        <v>78.8</v>
      </c>
      <c r="U73" s="253">
        <f t="shared" si="33"/>
        <v>81.099999999999994</v>
      </c>
      <c r="V73" s="253">
        <f t="shared" si="33"/>
        <v>77.400000000000006</v>
      </c>
      <c r="W73" s="253">
        <f t="shared" si="33"/>
        <v>64.3</v>
      </c>
      <c r="X73" s="253">
        <f t="shared" si="33"/>
        <v>61.3</v>
      </c>
      <c r="Y73" s="253">
        <f t="shared" si="33"/>
        <v>65.7</v>
      </c>
      <c r="Z73" s="253">
        <f t="shared" si="33"/>
        <v>73.7</v>
      </c>
      <c r="AA73" s="254">
        <f t="shared" si="33"/>
        <v>75.400000000000006</v>
      </c>
      <c r="AC73" s="104"/>
      <c r="AD73" s="104"/>
      <c r="AE73" s="104"/>
      <c r="AF73" s="104"/>
    </row>
    <row r="74" spans="1:32" x14ac:dyDescent="0.25">
      <c r="A74"/>
      <c r="D74" s="78" t="s">
        <v>36</v>
      </c>
      <c r="E74" s="89">
        <v>-159.30000000000001</v>
      </c>
      <c r="F74" s="89">
        <v>-160.50000000000003</v>
      </c>
      <c r="G74" s="89">
        <v>-153.69999999999999</v>
      </c>
      <c r="H74" s="89">
        <v>-133.9</v>
      </c>
      <c r="I74" s="89">
        <v>-145.20000000000005</v>
      </c>
      <c r="J74" s="74">
        <v>-147.39999999999998</v>
      </c>
      <c r="K74"/>
      <c r="L74" s="248">
        <v>-37.999999999999993</v>
      </c>
      <c r="M74" s="248">
        <v>-38.200000000000003</v>
      </c>
      <c r="N74" s="248">
        <v>-38.400000000000006</v>
      </c>
      <c r="O74" s="248">
        <v>-39.099999999999994</v>
      </c>
      <c r="P74" s="248">
        <v>-38.299999999999997</v>
      </c>
      <c r="Q74" s="248">
        <v>-32</v>
      </c>
      <c r="R74" s="248">
        <v>-31.700000000000003</v>
      </c>
      <c r="S74" s="248">
        <v>-31.900000000000006</v>
      </c>
      <c r="T74" s="248">
        <v>-42.099999999999994</v>
      </c>
      <c r="U74" s="248">
        <v>-34.199999999999996</v>
      </c>
      <c r="V74" s="248">
        <v>-34.300000000000004</v>
      </c>
      <c r="W74" s="248">
        <v>-34.599999999999994</v>
      </c>
      <c r="X74" s="248">
        <v>-34.299999999999997</v>
      </c>
      <c r="Y74" s="248">
        <v>-36</v>
      </c>
      <c r="Z74" s="248">
        <v>-35.700000000000003</v>
      </c>
      <c r="AA74" s="74">
        <v>-41.400000000000006</v>
      </c>
      <c r="AC74" s="104"/>
      <c r="AD74" s="104"/>
      <c r="AE74" s="104"/>
      <c r="AF74" s="104"/>
    </row>
    <row r="75" spans="1:32" s="251" customFormat="1" ht="13" x14ac:dyDescent="0.3">
      <c r="A75" s="252"/>
      <c r="D75" s="77" t="s">
        <v>206</v>
      </c>
      <c r="E75" s="253">
        <f>SUM(E73:E74)</f>
        <v>223.2</v>
      </c>
      <c r="F75" s="253">
        <f t="shared" ref="F75:J75" si="34">SUM(F73:F74)</f>
        <v>167.1</v>
      </c>
      <c r="G75" s="253">
        <f t="shared" si="34"/>
        <v>147.80000000000001</v>
      </c>
      <c r="H75" s="253">
        <f t="shared" si="34"/>
        <v>148.79999999999998</v>
      </c>
      <c r="I75" s="253">
        <f t="shared" si="34"/>
        <v>156.39999999999998</v>
      </c>
      <c r="J75" s="254">
        <f t="shared" si="34"/>
        <v>128.69999999999999</v>
      </c>
      <c r="K75" s="252"/>
      <c r="L75" s="253">
        <f t="shared" ref="L75:AA75" si="35">SUM(L73:L74)</f>
        <v>42.6</v>
      </c>
      <c r="M75" s="253">
        <f t="shared" si="35"/>
        <v>36.5</v>
      </c>
      <c r="N75" s="253">
        <f t="shared" si="35"/>
        <v>38.299999999999997</v>
      </c>
      <c r="O75" s="253">
        <f t="shared" si="35"/>
        <v>30.400000000000006</v>
      </c>
      <c r="P75" s="253">
        <f t="shared" si="35"/>
        <v>35.5</v>
      </c>
      <c r="Q75" s="253">
        <f t="shared" si="35"/>
        <v>44.2</v>
      </c>
      <c r="R75" s="253">
        <f t="shared" si="35"/>
        <v>40.700000000000003</v>
      </c>
      <c r="S75" s="253">
        <f t="shared" si="35"/>
        <v>28.400000000000006</v>
      </c>
      <c r="T75" s="253">
        <f t="shared" si="35"/>
        <v>36.700000000000003</v>
      </c>
      <c r="U75" s="253">
        <f t="shared" si="35"/>
        <v>46.9</v>
      </c>
      <c r="V75" s="253">
        <f t="shared" si="35"/>
        <v>43.1</v>
      </c>
      <c r="W75" s="253">
        <f t="shared" si="35"/>
        <v>29.700000000000003</v>
      </c>
      <c r="X75" s="253">
        <f t="shared" si="35"/>
        <v>27</v>
      </c>
      <c r="Y75" s="253">
        <f t="shared" si="35"/>
        <v>29.700000000000003</v>
      </c>
      <c r="Z75" s="253">
        <f t="shared" si="35"/>
        <v>38</v>
      </c>
      <c r="AA75" s="254">
        <f t="shared" si="35"/>
        <v>34</v>
      </c>
      <c r="AC75" s="104"/>
      <c r="AD75" s="104"/>
      <c r="AE75" s="104"/>
      <c r="AF75" s="104"/>
    </row>
    <row r="76" spans="1:32" ht="13" x14ac:dyDescent="0.3">
      <c r="A76"/>
      <c r="D76" s="93"/>
      <c r="E76" s="1"/>
      <c r="F76" s="1"/>
      <c r="G76" s="1"/>
      <c r="H76" s="1"/>
      <c r="I76" s="1"/>
      <c r="J76" s="74"/>
      <c r="K76"/>
      <c r="L76" s="49"/>
      <c r="M76" s="49"/>
      <c r="N76" s="49"/>
      <c r="O76" s="49"/>
      <c r="P76" s="49"/>
      <c r="Q76" s="49"/>
      <c r="R76" s="49"/>
      <c r="S76" s="49"/>
      <c r="T76" s="49"/>
      <c r="U76" s="49"/>
      <c r="V76" s="49"/>
      <c r="W76" s="49"/>
      <c r="X76" s="49"/>
      <c r="Y76" s="49"/>
      <c r="Z76" s="49"/>
      <c r="AA76" s="1"/>
      <c r="AC76" s="104"/>
      <c r="AD76" s="104"/>
      <c r="AE76" s="104"/>
      <c r="AF76" s="104"/>
    </row>
    <row r="77" spans="1:32" ht="13" x14ac:dyDescent="0.3">
      <c r="A77" s="252"/>
      <c r="D77" s="163" t="s">
        <v>164</v>
      </c>
      <c r="E77" s="73">
        <v>11.484878</v>
      </c>
      <c r="F77" s="73">
        <v>11.415279</v>
      </c>
      <c r="G77" s="73">
        <v>11.401519</v>
      </c>
      <c r="H77" s="73">
        <v>9.4302220000000005</v>
      </c>
      <c r="I77" s="73">
        <v>9.4302220000000005</v>
      </c>
      <c r="J77" s="74">
        <v>9.3434310000000007</v>
      </c>
      <c r="K77"/>
      <c r="L77" s="256">
        <v>11.396972</v>
      </c>
      <c r="M77" s="256">
        <v>11.396972</v>
      </c>
      <c r="N77" s="256">
        <v>11.396972</v>
      </c>
      <c r="O77" s="256">
        <v>11.396972</v>
      </c>
      <c r="P77" s="256">
        <v>11.399365</v>
      </c>
      <c r="Q77" s="256">
        <v>11.318835999999999</v>
      </c>
      <c r="R77" s="256">
        <v>9.4337719999999994</v>
      </c>
      <c r="S77" s="256">
        <v>9.4302220000000005</v>
      </c>
      <c r="T77" s="256">
        <v>11.399365</v>
      </c>
      <c r="U77" s="256">
        <v>11.318835999999999</v>
      </c>
      <c r="V77" s="256">
        <v>9.4337719999999994</v>
      </c>
      <c r="W77" s="256">
        <v>9.4302220000000005</v>
      </c>
      <c r="X77" s="256">
        <v>9.023237</v>
      </c>
      <c r="Y77" s="256">
        <v>9.0708129999999993</v>
      </c>
      <c r="Z77" s="256">
        <v>9.2453350000000007</v>
      </c>
      <c r="AA77" s="74">
        <v>9.3434310000000007</v>
      </c>
      <c r="AC77" s="104"/>
      <c r="AD77" s="104"/>
      <c r="AE77" s="104"/>
      <c r="AF77" s="104"/>
    </row>
    <row r="78" spans="1:32" x14ac:dyDescent="0.25">
      <c r="A78"/>
      <c r="D78" s="163" t="s">
        <v>169</v>
      </c>
      <c r="E78" s="73">
        <v>2.3254239999999999</v>
      </c>
      <c r="F78" s="73">
        <v>2.3254239999999999</v>
      </c>
      <c r="G78" s="73">
        <v>2.322514</v>
      </c>
      <c r="H78" s="73">
        <v>1.32416</v>
      </c>
      <c r="I78" s="73">
        <v>1.32416</v>
      </c>
      <c r="J78" s="74">
        <v>1.32416</v>
      </c>
      <c r="K78"/>
      <c r="L78" s="256">
        <v>2.3254239999999999</v>
      </c>
      <c r="M78" s="256">
        <v>2.3254239999999999</v>
      </c>
      <c r="N78" s="256">
        <v>2.3254239999999999</v>
      </c>
      <c r="O78" s="256">
        <v>2.3254239999999999</v>
      </c>
      <c r="P78" s="256">
        <v>2.322514</v>
      </c>
      <c r="Q78" s="256">
        <v>1.3178080000000001</v>
      </c>
      <c r="R78" s="256">
        <v>1.32416</v>
      </c>
      <c r="S78" s="256">
        <v>1.32416</v>
      </c>
      <c r="T78" s="256">
        <v>2.322514</v>
      </c>
      <c r="U78" s="256">
        <v>1.3178080000000001</v>
      </c>
      <c r="V78" s="256">
        <v>1.32416</v>
      </c>
      <c r="W78" s="256">
        <v>1.32416</v>
      </c>
      <c r="X78" s="256">
        <v>1.32416</v>
      </c>
      <c r="Y78" s="256">
        <v>1.32416</v>
      </c>
      <c r="Z78" s="256">
        <v>1.32416</v>
      </c>
      <c r="AA78" s="74">
        <v>1.32416</v>
      </c>
      <c r="AC78" s="104"/>
      <c r="AD78" s="104"/>
      <c r="AE78" s="104"/>
      <c r="AF78" s="104"/>
    </row>
    <row r="79" spans="1:32" x14ac:dyDescent="0.25">
      <c r="D79" s="163" t="s">
        <v>165</v>
      </c>
      <c r="E79" s="73">
        <v>0</v>
      </c>
      <c r="F79" s="73">
        <v>0</v>
      </c>
      <c r="G79" s="73">
        <v>0</v>
      </c>
      <c r="H79" s="73">
        <v>0</v>
      </c>
      <c r="I79" s="73">
        <v>0</v>
      </c>
      <c r="J79" s="74">
        <v>0</v>
      </c>
      <c r="K79"/>
      <c r="L79" s="256">
        <v>0</v>
      </c>
      <c r="M79" s="256">
        <v>0</v>
      </c>
      <c r="N79" s="256">
        <v>0</v>
      </c>
      <c r="O79" s="256">
        <v>0</v>
      </c>
      <c r="P79" s="256">
        <v>0</v>
      </c>
      <c r="Q79" s="256">
        <v>0</v>
      </c>
      <c r="R79" s="256">
        <v>0</v>
      </c>
      <c r="S79" s="256">
        <v>0</v>
      </c>
      <c r="T79" s="256">
        <v>0</v>
      </c>
      <c r="U79" s="256">
        <v>0</v>
      </c>
      <c r="V79" s="256">
        <v>0</v>
      </c>
      <c r="W79" s="256">
        <v>0</v>
      </c>
      <c r="X79" s="256">
        <v>0</v>
      </c>
      <c r="Y79" s="256">
        <v>0</v>
      </c>
      <c r="Z79" s="256">
        <v>0</v>
      </c>
      <c r="AA79" s="74">
        <v>0</v>
      </c>
      <c r="AC79" s="104"/>
      <c r="AD79" s="104"/>
      <c r="AE79" s="104"/>
      <c r="AF79" s="104"/>
    </row>
    <row r="80" spans="1:32" s="103" customFormat="1" x14ac:dyDescent="0.25">
      <c r="A80"/>
      <c r="B80" s="314"/>
      <c r="C80" s="33"/>
      <c r="D80" s="163" t="s">
        <v>150</v>
      </c>
      <c r="E80" s="268">
        <v>0.95</v>
      </c>
      <c r="F80" s="268">
        <v>0.91</v>
      </c>
      <c r="G80" s="268">
        <v>0.84</v>
      </c>
      <c r="H80" s="268">
        <v>0.83</v>
      </c>
      <c r="I80" s="268">
        <v>0.83</v>
      </c>
      <c r="J80" s="61">
        <v>0.88</v>
      </c>
      <c r="K80"/>
      <c r="L80" s="317">
        <v>0.85</v>
      </c>
      <c r="M80" s="317">
        <v>0.82</v>
      </c>
      <c r="N80" s="317">
        <v>0.85</v>
      </c>
      <c r="O80" s="317">
        <v>0.84</v>
      </c>
      <c r="P80" s="317">
        <v>0.82</v>
      </c>
      <c r="Q80" s="317">
        <v>0.83</v>
      </c>
      <c r="R80" s="317">
        <v>0.84</v>
      </c>
      <c r="S80" s="317">
        <v>0.84</v>
      </c>
      <c r="T80" s="317">
        <v>0.82</v>
      </c>
      <c r="U80" s="317">
        <v>0.83</v>
      </c>
      <c r="V80" s="317">
        <v>0.84</v>
      </c>
      <c r="W80" s="317">
        <v>0.84</v>
      </c>
      <c r="X80" s="317">
        <v>0.82</v>
      </c>
      <c r="Y80" s="317">
        <v>0.88</v>
      </c>
      <c r="Z80" s="317">
        <v>0.91</v>
      </c>
      <c r="AA80" s="61">
        <v>0.91</v>
      </c>
      <c r="AC80" s="104"/>
      <c r="AD80" s="104"/>
      <c r="AE80" s="104"/>
      <c r="AF80" s="104"/>
    </row>
    <row r="81" spans="1:32" outlineLevel="1" x14ac:dyDescent="0.25">
      <c r="D81" s="68"/>
      <c r="J81" s="74"/>
      <c r="K81"/>
      <c r="L81" s="210"/>
      <c r="M81" s="210"/>
      <c r="N81" s="210"/>
      <c r="O81" s="210"/>
      <c r="P81" s="210"/>
      <c r="Q81" s="210"/>
      <c r="R81" s="210"/>
      <c r="S81" s="210"/>
      <c r="T81" s="210"/>
      <c r="U81" s="210"/>
      <c r="V81" s="210"/>
      <c r="W81" s="210"/>
      <c r="X81" s="210"/>
      <c r="Y81" s="210"/>
      <c r="Z81" s="210"/>
      <c r="AC81" s="104"/>
      <c r="AD81" s="104"/>
      <c r="AE81" s="104"/>
      <c r="AF81" s="104"/>
    </row>
    <row r="82" spans="1:32" ht="39.5" outlineLevel="1" thickBot="1" x14ac:dyDescent="0.35">
      <c r="D82" s="179" t="s">
        <v>373</v>
      </c>
      <c r="E82" s="171">
        <v>2016</v>
      </c>
      <c r="F82" s="171">
        <v>2017</v>
      </c>
      <c r="G82" s="171">
        <v>2018</v>
      </c>
      <c r="H82" s="172" t="s">
        <v>195</v>
      </c>
      <c r="I82" s="171">
        <v>2019</v>
      </c>
      <c r="J82" s="207">
        <v>2020</v>
      </c>
      <c r="K82"/>
      <c r="L82" s="171" t="s">
        <v>185</v>
      </c>
      <c r="M82" s="171" t="s">
        <v>186</v>
      </c>
      <c r="N82" s="171" t="s">
        <v>187</v>
      </c>
      <c r="O82" s="171" t="s">
        <v>188</v>
      </c>
      <c r="P82" s="172" t="s">
        <v>196</v>
      </c>
      <c r="Q82" s="172" t="s">
        <v>197</v>
      </c>
      <c r="R82" s="172" t="s">
        <v>198</v>
      </c>
      <c r="S82" s="172" t="s">
        <v>199</v>
      </c>
      <c r="T82" s="171" t="s">
        <v>189</v>
      </c>
      <c r="U82" s="171" t="s">
        <v>190</v>
      </c>
      <c r="V82" s="171" t="s">
        <v>191</v>
      </c>
      <c r="W82" s="171" t="s">
        <v>192</v>
      </c>
      <c r="X82" s="171" t="s">
        <v>193</v>
      </c>
      <c r="Y82" s="171" t="s">
        <v>194</v>
      </c>
      <c r="Z82" s="171" t="s">
        <v>257</v>
      </c>
      <c r="AA82" s="173" t="s">
        <v>273</v>
      </c>
      <c r="AC82" s="104"/>
      <c r="AD82" s="104"/>
      <c r="AE82" s="104"/>
      <c r="AF82" s="104"/>
    </row>
    <row r="83" spans="1:32" ht="13" outlineLevel="1" x14ac:dyDescent="0.3">
      <c r="A83"/>
      <c r="D83" s="92" t="s">
        <v>0</v>
      </c>
      <c r="E83" s="342">
        <v>508.5</v>
      </c>
      <c r="F83" s="342">
        <v>476.6</v>
      </c>
      <c r="G83" s="342">
        <v>448</v>
      </c>
      <c r="H83" s="342">
        <v>427.40000000000003</v>
      </c>
      <c r="I83" s="342">
        <v>427.40000000000003</v>
      </c>
      <c r="J83" s="86">
        <v>415.20000000000005</v>
      </c>
      <c r="K83"/>
      <c r="L83" s="342">
        <v>115.30000000000001</v>
      </c>
      <c r="M83" s="342">
        <v>108.60000000000001</v>
      </c>
      <c r="N83" s="342">
        <v>111.30000000000001</v>
      </c>
      <c r="O83" s="342">
        <v>112.8</v>
      </c>
      <c r="P83" s="342">
        <v>111.39999999999999</v>
      </c>
      <c r="Q83" s="342">
        <v>108.4</v>
      </c>
      <c r="R83" s="342">
        <v>109.60000000000001</v>
      </c>
      <c r="S83" s="342">
        <v>98.000000000000014</v>
      </c>
      <c r="T83" s="342">
        <v>111.39999999999999</v>
      </c>
      <c r="U83" s="342">
        <v>108.4</v>
      </c>
      <c r="V83" s="342">
        <v>109.60000000000001</v>
      </c>
      <c r="W83" s="342">
        <v>98.000000000000014</v>
      </c>
      <c r="X83" s="342">
        <v>97.199999999999989</v>
      </c>
      <c r="Y83" s="342">
        <v>102.4</v>
      </c>
      <c r="Z83" s="342">
        <v>107.10000000000001</v>
      </c>
      <c r="AA83" s="86">
        <v>108.49999999999999</v>
      </c>
      <c r="AC83" s="104"/>
      <c r="AD83" s="104"/>
      <c r="AE83" s="104"/>
      <c r="AF83" s="104"/>
    </row>
    <row r="84" spans="1:32" ht="13" outlineLevel="1" x14ac:dyDescent="0.3">
      <c r="A84"/>
      <c r="D84" s="92" t="s">
        <v>95</v>
      </c>
      <c r="E84" s="343">
        <v>4.8999999999999995</v>
      </c>
      <c r="F84" s="343">
        <v>1.1000000000000001</v>
      </c>
      <c r="G84" s="343">
        <v>1.3000000000000003</v>
      </c>
      <c r="H84" s="343">
        <v>2.8999999999999995</v>
      </c>
      <c r="I84" s="343">
        <v>2.8999999999999995</v>
      </c>
      <c r="J84" s="86">
        <v>1.2</v>
      </c>
      <c r="K84"/>
      <c r="L84" s="343">
        <v>9.9999999999999978E-2</v>
      </c>
      <c r="M84" s="343">
        <v>0.5</v>
      </c>
      <c r="N84" s="343">
        <v>0.4</v>
      </c>
      <c r="O84" s="343">
        <v>0.29999999999999982</v>
      </c>
      <c r="P84" s="343">
        <v>0.3</v>
      </c>
      <c r="Q84" s="343">
        <v>0.80000000000000016</v>
      </c>
      <c r="R84" s="343">
        <v>0.7</v>
      </c>
      <c r="S84" s="343">
        <v>1.0999999999999999</v>
      </c>
      <c r="T84" s="343">
        <v>0.3</v>
      </c>
      <c r="U84" s="343">
        <v>0.80000000000000016</v>
      </c>
      <c r="V84" s="343">
        <v>0.7</v>
      </c>
      <c r="W84" s="343">
        <v>1.0999999999999999</v>
      </c>
      <c r="X84" s="343">
        <v>0.3</v>
      </c>
      <c r="Y84" s="343">
        <v>0.2</v>
      </c>
      <c r="Z84" s="343">
        <v>-0.2</v>
      </c>
      <c r="AA84" s="86">
        <v>0.89999999999999991</v>
      </c>
      <c r="AC84" s="104"/>
      <c r="AD84" s="104"/>
      <c r="AE84" s="104"/>
      <c r="AF84" s="104"/>
    </row>
    <row r="85" spans="1:32" s="251" customFormat="1" ht="13" outlineLevel="1" x14ac:dyDescent="0.3">
      <c r="A85" s="252"/>
      <c r="D85" s="93" t="s">
        <v>96</v>
      </c>
      <c r="E85" s="344">
        <f>SUM(E83:E84)</f>
        <v>513.4</v>
      </c>
      <c r="F85" s="344">
        <f t="shared" ref="F85:J85" si="36">SUM(F83:F84)</f>
        <v>477.70000000000005</v>
      </c>
      <c r="G85" s="344">
        <f t="shared" si="36"/>
        <v>449.3</v>
      </c>
      <c r="H85" s="344">
        <f t="shared" si="36"/>
        <v>430.3</v>
      </c>
      <c r="I85" s="344">
        <f t="shared" si="36"/>
        <v>430.3</v>
      </c>
      <c r="J85" s="259">
        <f t="shared" si="36"/>
        <v>416.40000000000003</v>
      </c>
      <c r="K85" s="252"/>
      <c r="L85" s="344">
        <f t="shared" ref="L85:AA85" si="37">SUM(L83:L84)</f>
        <v>115.4</v>
      </c>
      <c r="M85" s="344">
        <f t="shared" si="37"/>
        <v>109.10000000000001</v>
      </c>
      <c r="N85" s="344">
        <f t="shared" si="37"/>
        <v>111.70000000000002</v>
      </c>
      <c r="O85" s="344">
        <f t="shared" si="37"/>
        <v>113.1</v>
      </c>
      <c r="P85" s="344">
        <f t="shared" si="37"/>
        <v>111.69999999999999</v>
      </c>
      <c r="Q85" s="344">
        <f t="shared" si="37"/>
        <v>109.2</v>
      </c>
      <c r="R85" s="344">
        <f t="shared" si="37"/>
        <v>110.30000000000001</v>
      </c>
      <c r="S85" s="344">
        <f t="shared" si="37"/>
        <v>99.100000000000009</v>
      </c>
      <c r="T85" s="344">
        <f t="shared" si="37"/>
        <v>111.69999999999999</v>
      </c>
      <c r="U85" s="344">
        <f t="shared" si="37"/>
        <v>109.2</v>
      </c>
      <c r="V85" s="344">
        <f t="shared" si="37"/>
        <v>110.30000000000001</v>
      </c>
      <c r="W85" s="344">
        <f t="shared" si="37"/>
        <v>99.100000000000009</v>
      </c>
      <c r="X85" s="344">
        <f t="shared" si="37"/>
        <v>97.499999999999986</v>
      </c>
      <c r="Y85" s="344">
        <f t="shared" si="37"/>
        <v>102.60000000000001</v>
      </c>
      <c r="Z85" s="344">
        <f t="shared" si="37"/>
        <v>106.9</v>
      </c>
      <c r="AA85" s="259">
        <f t="shared" si="37"/>
        <v>109.39999999999999</v>
      </c>
      <c r="AC85" s="104"/>
      <c r="AD85" s="104"/>
      <c r="AE85" s="104"/>
      <c r="AF85" s="104"/>
    </row>
    <row r="86" spans="1:32" ht="13" outlineLevel="1" x14ac:dyDescent="0.3">
      <c r="A86"/>
      <c r="D86" s="164" t="s">
        <v>149</v>
      </c>
      <c r="E86" s="343">
        <v>-222</v>
      </c>
      <c r="F86" s="343">
        <v>-228.00000000000003</v>
      </c>
      <c r="G86" s="343">
        <v>-217.3</v>
      </c>
      <c r="H86" s="343">
        <v>-218.8</v>
      </c>
      <c r="I86" s="343">
        <v>-206.39999999999998</v>
      </c>
      <c r="J86" s="86">
        <v>-198.40000000000006</v>
      </c>
      <c r="K86"/>
      <c r="L86" s="343">
        <v>-53.400000000000013</v>
      </c>
      <c r="M86" s="343">
        <v>-55.100000000000009</v>
      </c>
      <c r="N86" s="343">
        <v>-53.400000000000013</v>
      </c>
      <c r="O86" s="343">
        <v>-55.399999999999991</v>
      </c>
      <c r="P86" s="343">
        <v>-55.599999999999994</v>
      </c>
      <c r="Q86" s="343">
        <v>-53.7</v>
      </c>
      <c r="R86" s="343">
        <v>-54.6</v>
      </c>
      <c r="S86" s="343">
        <v>-54.900000000000006</v>
      </c>
      <c r="T86" s="343">
        <v>-52.29999999999999</v>
      </c>
      <c r="U86" s="343">
        <v>-50.500000000000007</v>
      </c>
      <c r="V86" s="343">
        <v>-51.400000000000006</v>
      </c>
      <c r="W86" s="343">
        <v>-52.200000000000017</v>
      </c>
      <c r="X86" s="343">
        <v>-49.099999999999987</v>
      </c>
      <c r="Y86" s="343">
        <v>-49.300000000000004</v>
      </c>
      <c r="Z86" s="343">
        <v>-48.400000000000006</v>
      </c>
      <c r="AA86" s="86">
        <v>-51.599999999999987</v>
      </c>
      <c r="AC86" s="104"/>
      <c r="AD86" s="104"/>
      <c r="AE86" s="104"/>
      <c r="AF86" s="104"/>
    </row>
    <row r="87" spans="1:32" s="251" customFormat="1" ht="13" outlineLevel="1" x14ac:dyDescent="0.3">
      <c r="A87" s="252"/>
      <c r="C87"/>
      <c r="D87" s="88" t="s">
        <v>205</v>
      </c>
      <c r="E87" s="345">
        <f>SUM(E85:E86)</f>
        <v>291.39999999999998</v>
      </c>
      <c r="F87" s="345">
        <f t="shared" ref="F87:J87" si="38">SUM(F85:F86)</f>
        <v>249.70000000000002</v>
      </c>
      <c r="G87" s="345">
        <f t="shared" si="38"/>
        <v>232</v>
      </c>
      <c r="H87" s="345">
        <f t="shared" si="38"/>
        <v>211.5</v>
      </c>
      <c r="I87" s="345">
        <f t="shared" si="38"/>
        <v>223.90000000000003</v>
      </c>
      <c r="J87" s="260">
        <f t="shared" si="38"/>
        <v>217.99999999999997</v>
      </c>
      <c r="K87" s="252"/>
      <c r="L87" s="345">
        <f t="shared" ref="L87:AA87" si="39">SUM(L85:L86)</f>
        <v>61.999999999999993</v>
      </c>
      <c r="M87" s="345">
        <f t="shared" si="39"/>
        <v>54</v>
      </c>
      <c r="N87" s="345">
        <f t="shared" si="39"/>
        <v>58.300000000000004</v>
      </c>
      <c r="O87" s="345">
        <f t="shared" si="39"/>
        <v>57.7</v>
      </c>
      <c r="P87" s="345">
        <f t="shared" si="39"/>
        <v>56.099999999999994</v>
      </c>
      <c r="Q87" s="345">
        <f t="shared" si="39"/>
        <v>55.5</v>
      </c>
      <c r="R87" s="345">
        <f t="shared" si="39"/>
        <v>55.70000000000001</v>
      </c>
      <c r="S87" s="345">
        <f t="shared" si="39"/>
        <v>44.2</v>
      </c>
      <c r="T87" s="345">
        <f t="shared" si="39"/>
        <v>59.4</v>
      </c>
      <c r="U87" s="345">
        <f t="shared" si="39"/>
        <v>58.699999999999996</v>
      </c>
      <c r="V87" s="345">
        <f t="shared" si="39"/>
        <v>58.900000000000006</v>
      </c>
      <c r="W87" s="345">
        <f t="shared" si="39"/>
        <v>46.899999999999991</v>
      </c>
      <c r="X87" s="345">
        <f t="shared" si="39"/>
        <v>48.4</v>
      </c>
      <c r="Y87" s="345">
        <f t="shared" si="39"/>
        <v>53.300000000000004</v>
      </c>
      <c r="Z87" s="345">
        <f t="shared" si="39"/>
        <v>58.5</v>
      </c>
      <c r="AA87" s="260">
        <f t="shared" si="39"/>
        <v>57.800000000000004</v>
      </c>
      <c r="AC87" s="104"/>
      <c r="AD87" s="104"/>
      <c r="AE87" s="104"/>
      <c r="AF87" s="104"/>
    </row>
    <row r="88" spans="1:32" ht="13" outlineLevel="1" x14ac:dyDescent="0.3">
      <c r="A88"/>
      <c r="D88" s="84" t="s">
        <v>36</v>
      </c>
      <c r="E88" s="342">
        <v>-107.89999999999998</v>
      </c>
      <c r="F88" s="342">
        <v>-109.50000000000003</v>
      </c>
      <c r="G88" s="342">
        <v>-109.49999999999999</v>
      </c>
      <c r="H88" s="342">
        <v>-96.200000000000017</v>
      </c>
      <c r="I88" s="342">
        <v>-104.60000000000007</v>
      </c>
      <c r="J88" s="86">
        <v>-109.99999999999999</v>
      </c>
      <c r="K88"/>
      <c r="L88" s="342">
        <v>-26.79999999999999</v>
      </c>
      <c r="M88" s="342">
        <v>-27.2</v>
      </c>
      <c r="N88" s="342">
        <v>-27.400000000000006</v>
      </c>
      <c r="O88" s="342">
        <v>-28.1</v>
      </c>
      <c r="P88" s="342">
        <v>-26.899999999999995</v>
      </c>
      <c r="Q88" s="342">
        <v>-22.9</v>
      </c>
      <c r="R88" s="342">
        <v>-23.100000000000009</v>
      </c>
      <c r="S88" s="342">
        <v>-23.300000000000004</v>
      </c>
      <c r="T88" s="342">
        <v>-29.299999999999997</v>
      </c>
      <c r="U88" s="342">
        <v>-24.9</v>
      </c>
      <c r="V88" s="342">
        <v>-25.100000000000009</v>
      </c>
      <c r="W88" s="342">
        <v>-25.299999999999994</v>
      </c>
      <c r="X88" s="342">
        <v>-25.6</v>
      </c>
      <c r="Y88" s="342">
        <v>-27.200000000000003</v>
      </c>
      <c r="Z88" s="342">
        <v>-27</v>
      </c>
      <c r="AA88" s="86">
        <v>-30.200000000000003</v>
      </c>
      <c r="AC88" s="104"/>
      <c r="AD88" s="104"/>
      <c r="AE88" s="104"/>
      <c r="AF88" s="104"/>
    </row>
    <row r="89" spans="1:32" s="251" customFormat="1" ht="13" outlineLevel="1" x14ac:dyDescent="0.3">
      <c r="A89" s="252"/>
      <c r="D89" s="88" t="s">
        <v>206</v>
      </c>
      <c r="E89" s="345">
        <f>SUM(E87:E88)</f>
        <v>183.5</v>
      </c>
      <c r="F89" s="345">
        <f t="shared" ref="F89:J89" si="40">SUM(F87:F88)</f>
        <v>140.19999999999999</v>
      </c>
      <c r="G89" s="345">
        <f t="shared" si="40"/>
        <v>122.50000000000001</v>
      </c>
      <c r="H89" s="345">
        <f t="shared" si="40"/>
        <v>115.29999999999998</v>
      </c>
      <c r="I89" s="345">
        <f t="shared" si="40"/>
        <v>119.29999999999997</v>
      </c>
      <c r="J89" s="260">
        <f t="shared" si="40"/>
        <v>107.99999999999999</v>
      </c>
      <c r="K89" s="252"/>
      <c r="L89" s="345">
        <f t="shared" ref="L89:AA89" si="41">SUM(L87:L88)</f>
        <v>35.200000000000003</v>
      </c>
      <c r="M89" s="345">
        <f t="shared" si="41"/>
        <v>26.8</v>
      </c>
      <c r="N89" s="345">
        <f t="shared" si="41"/>
        <v>30.9</v>
      </c>
      <c r="O89" s="345">
        <f t="shared" si="41"/>
        <v>29.6</v>
      </c>
      <c r="P89" s="345">
        <f t="shared" si="41"/>
        <v>29.2</v>
      </c>
      <c r="Q89" s="345">
        <f t="shared" si="41"/>
        <v>32.6</v>
      </c>
      <c r="R89" s="345">
        <f t="shared" si="41"/>
        <v>32.6</v>
      </c>
      <c r="S89" s="345">
        <f t="shared" si="41"/>
        <v>20.9</v>
      </c>
      <c r="T89" s="345">
        <f t="shared" si="41"/>
        <v>30.1</v>
      </c>
      <c r="U89" s="345">
        <f t="shared" si="41"/>
        <v>33.799999999999997</v>
      </c>
      <c r="V89" s="345">
        <f t="shared" si="41"/>
        <v>33.799999999999997</v>
      </c>
      <c r="W89" s="345">
        <f t="shared" si="41"/>
        <v>21.599999999999998</v>
      </c>
      <c r="X89" s="345">
        <f t="shared" si="41"/>
        <v>22.799999999999997</v>
      </c>
      <c r="Y89" s="345">
        <f t="shared" si="41"/>
        <v>26.1</v>
      </c>
      <c r="Z89" s="345">
        <f t="shared" si="41"/>
        <v>31.5</v>
      </c>
      <c r="AA89" s="260">
        <f t="shared" si="41"/>
        <v>27.6</v>
      </c>
      <c r="AC89" s="104"/>
      <c r="AD89" s="104"/>
      <c r="AE89" s="104"/>
      <c r="AF89" s="104"/>
    </row>
    <row r="90" spans="1:32" x14ac:dyDescent="0.25">
      <c r="A90"/>
      <c r="L90" s="210"/>
      <c r="M90" s="210"/>
      <c r="N90" s="210"/>
      <c r="O90" s="210"/>
      <c r="P90" s="210"/>
      <c r="Q90" s="210"/>
      <c r="R90" s="210"/>
      <c r="S90" s="210"/>
      <c r="T90" s="210"/>
      <c r="U90" s="210"/>
      <c r="V90" s="210"/>
      <c r="W90" s="210"/>
      <c r="X90" s="210"/>
      <c r="Y90" s="210"/>
      <c r="Z90" s="210"/>
      <c r="AC90" s="104"/>
      <c r="AD90" s="104"/>
      <c r="AE90" s="104"/>
      <c r="AF90" s="104"/>
    </row>
    <row r="91" spans="1:32" ht="13" x14ac:dyDescent="0.3">
      <c r="A91" s="252"/>
      <c r="K91"/>
      <c r="L91" s="210"/>
      <c r="M91" s="210"/>
      <c r="N91" s="210"/>
      <c r="O91" s="210"/>
      <c r="P91" s="210"/>
      <c r="Q91" s="210"/>
      <c r="R91" s="210"/>
      <c r="S91" s="210"/>
      <c r="T91" s="210"/>
      <c r="U91" s="210"/>
      <c r="V91" s="210"/>
      <c r="W91" s="210"/>
      <c r="X91" s="210"/>
      <c r="Y91" s="210"/>
      <c r="Z91" s="210"/>
      <c r="AC91" s="104"/>
      <c r="AD91" s="104"/>
      <c r="AE91" s="104"/>
      <c r="AF91" s="104"/>
    </row>
    <row r="92" spans="1:32" ht="39.5" thickBot="1" x14ac:dyDescent="0.35">
      <c r="A92"/>
      <c r="D92" s="178" t="s">
        <v>374</v>
      </c>
      <c r="E92" s="171">
        <v>2016</v>
      </c>
      <c r="F92" s="171">
        <v>2017</v>
      </c>
      <c r="G92" s="171">
        <v>2018</v>
      </c>
      <c r="H92" s="172" t="s">
        <v>195</v>
      </c>
      <c r="I92" s="171">
        <v>2019</v>
      </c>
      <c r="J92" s="207">
        <v>2020</v>
      </c>
      <c r="K92"/>
      <c r="L92" s="171" t="s">
        <v>185</v>
      </c>
      <c r="M92" s="171" t="s">
        <v>186</v>
      </c>
      <c r="N92" s="171" t="s">
        <v>187</v>
      </c>
      <c r="O92" s="171" t="s">
        <v>188</v>
      </c>
      <c r="P92" s="172" t="s">
        <v>196</v>
      </c>
      <c r="Q92" s="172" t="s">
        <v>197</v>
      </c>
      <c r="R92" s="172" t="s">
        <v>198</v>
      </c>
      <c r="S92" s="172" t="s">
        <v>199</v>
      </c>
      <c r="T92" s="171" t="s">
        <v>189</v>
      </c>
      <c r="U92" s="171" t="s">
        <v>190</v>
      </c>
      <c r="V92" s="171" t="s">
        <v>191</v>
      </c>
      <c r="W92" s="171" t="s">
        <v>192</v>
      </c>
      <c r="X92" s="171" t="s">
        <v>193</v>
      </c>
      <c r="Y92" s="171" t="s">
        <v>194</v>
      </c>
      <c r="Z92" s="171" t="s">
        <v>257</v>
      </c>
      <c r="AA92" s="173" t="s">
        <v>273</v>
      </c>
      <c r="AC92" s="104"/>
      <c r="AD92" s="104"/>
      <c r="AE92" s="104"/>
      <c r="AF92" s="104"/>
    </row>
    <row r="93" spans="1:32" x14ac:dyDescent="0.25">
      <c r="A93"/>
      <c r="D93" s="78" t="s">
        <v>0</v>
      </c>
      <c r="E93" s="248">
        <v>115.5</v>
      </c>
      <c r="F93" s="248">
        <v>118.8</v>
      </c>
      <c r="G93" s="248">
        <v>118.5</v>
      </c>
      <c r="H93" s="248">
        <v>163.1</v>
      </c>
      <c r="I93" s="248">
        <v>163.1</v>
      </c>
      <c r="J93" s="74">
        <v>164.5</v>
      </c>
      <c r="K93"/>
      <c r="L93" s="248">
        <v>28.9</v>
      </c>
      <c r="M93" s="248">
        <v>29.5</v>
      </c>
      <c r="N93" s="248">
        <v>30.2</v>
      </c>
      <c r="O93" s="248">
        <v>29.9</v>
      </c>
      <c r="P93" s="248">
        <v>40.299999999999997</v>
      </c>
      <c r="Q93" s="248">
        <v>40.6</v>
      </c>
      <c r="R93" s="248">
        <v>41.6</v>
      </c>
      <c r="S93" s="248">
        <v>40.6</v>
      </c>
      <c r="T93" s="248">
        <v>40.299999999999997</v>
      </c>
      <c r="U93" s="248">
        <v>40.6</v>
      </c>
      <c r="V93" s="248">
        <v>41.6</v>
      </c>
      <c r="W93" s="248">
        <v>40.6</v>
      </c>
      <c r="X93" s="248">
        <v>42.3</v>
      </c>
      <c r="Y93" s="248">
        <v>41.4</v>
      </c>
      <c r="Z93" s="248">
        <v>40.700000000000003</v>
      </c>
      <c r="AA93" s="74">
        <v>40.1</v>
      </c>
      <c r="AC93" s="104"/>
      <c r="AD93" s="104"/>
      <c r="AE93" s="104"/>
      <c r="AF93" s="104"/>
    </row>
    <row r="94" spans="1:32" x14ac:dyDescent="0.25">
      <c r="A94"/>
      <c r="D94" s="78" t="s">
        <v>95</v>
      </c>
      <c r="E94" s="311">
        <v>0.1</v>
      </c>
      <c r="F94" s="311">
        <v>3.1</v>
      </c>
      <c r="G94" s="311">
        <v>3.5</v>
      </c>
      <c r="H94" s="311">
        <v>15.1</v>
      </c>
      <c r="I94" s="311">
        <v>15.1</v>
      </c>
      <c r="J94" s="74">
        <v>39.5</v>
      </c>
      <c r="K94"/>
      <c r="L94" s="378">
        <v>0.6</v>
      </c>
      <c r="M94" s="378">
        <v>0.6</v>
      </c>
      <c r="N94" s="378">
        <v>0.9</v>
      </c>
      <c r="O94" s="378">
        <v>1.4</v>
      </c>
      <c r="P94" s="378">
        <v>0.9</v>
      </c>
      <c r="Q94" s="378">
        <v>1.1000000000000001</v>
      </c>
      <c r="R94" s="378">
        <v>0.9</v>
      </c>
      <c r="S94" s="378">
        <v>12.200000000000001</v>
      </c>
      <c r="T94" s="378">
        <v>0.9</v>
      </c>
      <c r="U94" s="378">
        <v>1.1000000000000001</v>
      </c>
      <c r="V94" s="378">
        <v>0.9</v>
      </c>
      <c r="W94" s="378">
        <v>12.2</v>
      </c>
      <c r="X94" s="378">
        <v>10.9</v>
      </c>
      <c r="Y94" s="378">
        <v>9.5</v>
      </c>
      <c r="Z94" s="378">
        <v>9.5</v>
      </c>
      <c r="AA94" s="74">
        <v>9.6</v>
      </c>
      <c r="AC94" s="104"/>
      <c r="AD94" s="104"/>
      <c r="AE94" s="104"/>
      <c r="AF94" s="104"/>
    </row>
    <row r="95" spans="1:32" s="251" customFormat="1" ht="13" x14ac:dyDescent="0.3">
      <c r="A95" s="252"/>
      <c r="D95" s="79" t="s">
        <v>96</v>
      </c>
      <c r="E95" s="265">
        <f>SUM(E93:E94)</f>
        <v>115.6</v>
      </c>
      <c r="F95" s="265">
        <f t="shared" ref="F95:J95" si="42">SUM(F93:F94)</f>
        <v>121.89999999999999</v>
      </c>
      <c r="G95" s="265">
        <f t="shared" si="42"/>
        <v>122</v>
      </c>
      <c r="H95" s="265">
        <f t="shared" si="42"/>
        <v>178.2</v>
      </c>
      <c r="I95" s="265">
        <f t="shared" si="42"/>
        <v>178.2</v>
      </c>
      <c r="J95" s="250">
        <f t="shared" si="42"/>
        <v>204</v>
      </c>
      <c r="K95" s="252"/>
      <c r="L95" s="265">
        <f t="shared" ref="L95:AA95" si="43">SUM(L93:L94)</f>
        <v>29.5</v>
      </c>
      <c r="M95" s="265">
        <f t="shared" si="43"/>
        <v>30.1</v>
      </c>
      <c r="N95" s="265">
        <f t="shared" si="43"/>
        <v>31.099999999999998</v>
      </c>
      <c r="O95" s="265">
        <f t="shared" si="43"/>
        <v>31.299999999999997</v>
      </c>
      <c r="P95" s="265">
        <f t="shared" si="43"/>
        <v>41.199999999999996</v>
      </c>
      <c r="Q95" s="265">
        <f t="shared" si="43"/>
        <v>41.7</v>
      </c>
      <c r="R95" s="265">
        <f t="shared" si="43"/>
        <v>42.5</v>
      </c>
      <c r="S95" s="265">
        <f t="shared" si="43"/>
        <v>52.800000000000004</v>
      </c>
      <c r="T95" s="265">
        <f t="shared" si="43"/>
        <v>41.199999999999996</v>
      </c>
      <c r="U95" s="265">
        <f t="shared" si="43"/>
        <v>41.7</v>
      </c>
      <c r="V95" s="265">
        <f t="shared" si="43"/>
        <v>42.5</v>
      </c>
      <c r="W95" s="265">
        <f t="shared" si="43"/>
        <v>52.8</v>
      </c>
      <c r="X95" s="265">
        <f t="shared" si="43"/>
        <v>53.199999999999996</v>
      </c>
      <c r="Y95" s="265">
        <f t="shared" si="43"/>
        <v>50.9</v>
      </c>
      <c r="Z95" s="265">
        <f t="shared" si="43"/>
        <v>50.2</v>
      </c>
      <c r="AA95" s="250">
        <f t="shared" si="43"/>
        <v>49.7</v>
      </c>
      <c r="AC95" s="104"/>
      <c r="AD95" s="104"/>
      <c r="AE95" s="104"/>
      <c r="AF95" s="104"/>
    </row>
    <row r="96" spans="1:32" x14ac:dyDescent="0.25">
      <c r="A96"/>
      <c r="D96" s="161" t="s">
        <v>149</v>
      </c>
      <c r="E96" s="311">
        <v>-25.899999999999991</v>
      </c>
      <c r="F96" s="311">
        <v>-28.999999999999986</v>
      </c>
      <c r="G96" s="311">
        <v>-28.700000000000003</v>
      </c>
      <c r="H96" s="311">
        <v>-49.699999999999989</v>
      </c>
      <c r="I96" s="311">
        <v>-45.399999999999977</v>
      </c>
      <c r="J96" s="74">
        <v>-54.400000000000006</v>
      </c>
      <c r="K96"/>
      <c r="L96" s="378">
        <v>-7</v>
      </c>
      <c r="M96" s="378">
        <v>-5.9000000000000021</v>
      </c>
      <c r="N96" s="378">
        <v>-9.7999999999999972</v>
      </c>
      <c r="O96" s="378">
        <v>-5.9999999999999964</v>
      </c>
      <c r="P96" s="378">
        <v>-16.799999999999997</v>
      </c>
      <c r="Q96" s="378">
        <v>-15.8</v>
      </c>
      <c r="R96" s="378">
        <v>-15.5</v>
      </c>
      <c r="S96" s="378">
        <v>-1.6000000000000014</v>
      </c>
      <c r="T96" s="378">
        <v>-14.899999999999995</v>
      </c>
      <c r="U96" s="378">
        <v>-15.800000000000004</v>
      </c>
      <c r="V96" s="378">
        <v>-14.600000000000001</v>
      </c>
      <c r="W96" s="378">
        <v>-9.9999999999994316E-2</v>
      </c>
      <c r="X96" s="378">
        <v>-13.199999999999996</v>
      </c>
      <c r="Y96" s="378">
        <v>-12.699999999999996</v>
      </c>
      <c r="Z96" s="378">
        <v>-13.200000000000003</v>
      </c>
      <c r="AA96" s="74">
        <v>-15.300000000000004</v>
      </c>
      <c r="AC96" s="104"/>
      <c r="AD96" s="104"/>
      <c r="AE96" s="104"/>
      <c r="AF96" s="104"/>
    </row>
    <row r="97" spans="1:32" s="251" customFormat="1" ht="13" x14ac:dyDescent="0.3">
      <c r="A97" s="252"/>
      <c r="C97"/>
      <c r="D97" s="77" t="s">
        <v>205</v>
      </c>
      <c r="E97" s="253">
        <f>SUM(E95:E96)</f>
        <v>89.7</v>
      </c>
      <c r="F97" s="253">
        <f t="shared" ref="F97:J97" si="44">SUM(F95:F96)</f>
        <v>92.9</v>
      </c>
      <c r="G97" s="253">
        <f t="shared" si="44"/>
        <v>93.3</v>
      </c>
      <c r="H97" s="253">
        <f t="shared" si="44"/>
        <v>128.5</v>
      </c>
      <c r="I97" s="253">
        <f t="shared" si="44"/>
        <v>132.80000000000001</v>
      </c>
      <c r="J97" s="254">
        <f t="shared" si="44"/>
        <v>149.6</v>
      </c>
      <c r="K97" s="252"/>
      <c r="L97" s="253">
        <f t="shared" ref="L97:AA97" si="45">SUM(L95:L96)</f>
        <v>22.5</v>
      </c>
      <c r="M97" s="253">
        <f t="shared" si="45"/>
        <v>24.2</v>
      </c>
      <c r="N97" s="253">
        <f t="shared" si="45"/>
        <v>21.3</v>
      </c>
      <c r="O97" s="253">
        <f t="shared" si="45"/>
        <v>25.3</v>
      </c>
      <c r="P97" s="253">
        <f t="shared" si="45"/>
        <v>24.4</v>
      </c>
      <c r="Q97" s="253">
        <f t="shared" si="45"/>
        <v>25.900000000000002</v>
      </c>
      <c r="R97" s="253">
        <f t="shared" si="45"/>
        <v>27</v>
      </c>
      <c r="S97" s="253">
        <f t="shared" si="45"/>
        <v>51.2</v>
      </c>
      <c r="T97" s="253">
        <f t="shared" si="45"/>
        <v>26.3</v>
      </c>
      <c r="U97" s="253">
        <f t="shared" si="45"/>
        <v>25.9</v>
      </c>
      <c r="V97" s="253">
        <f t="shared" si="45"/>
        <v>27.9</v>
      </c>
      <c r="W97" s="253">
        <f t="shared" si="45"/>
        <v>52.7</v>
      </c>
      <c r="X97" s="253">
        <f t="shared" si="45"/>
        <v>40</v>
      </c>
      <c r="Y97" s="253">
        <f t="shared" si="45"/>
        <v>38.200000000000003</v>
      </c>
      <c r="Z97" s="253">
        <f t="shared" si="45"/>
        <v>37</v>
      </c>
      <c r="AA97" s="254">
        <f t="shared" si="45"/>
        <v>34.4</v>
      </c>
      <c r="AC97" s="104"/>
      <c r="AD97" s="104"/>
      <c r="AE97" s="104"/>
      <c r="AF97" s="104"/>
    </row>
    <row r="98" spans="1:32" x14ac:dyDescent="0.25">
      <c r="A98"/>
      <c r="D98" s="78" t="s">
        <v>36</v>
      </c>
      <c r="E98" s="89">
        <v>-24.200000000000003</v>
      </c>
      <c r="F98" s="89">
        <v>-24.100000000000009</v>
      </c>
      <c r="G98" s="89">
        <v>-24.599999999999994</v>
      </c>
      <c r="H98" s="89">
        <v>-29.400000000000006</v>
      </c>
      <c r="I98" s="89">
        <v>-42.700000000000017</v>
      </c>
      <c r="J98" s="74">
        <v>-47.599999999999994</v>
      </c>
      <c r="K98"/>
      <c r="L98" s="248">
        <v>-6</v>
      </c>
      <c r="M98" s="248">
        <v>-6</v>
      </c>
      <c r="N98" s="248">
        <v>-6.1000000000000014</v>
      </c>
      <c r="O98" s="248">
        <v>-6.5</v>
      </c>
      <c r="P98" s="248">
        <v>-6</v>
      </c>
      <c r="Q98" s="248">
        <v>-6.2000000000000028</v>
      </c>
      <c r="R98" s="248">
        <v>-6.3000000000000007</v>
      </c>
      <c r="S98" s="248">
        <v>-10.900000000000006</v>
      </c>
      <c r="T98" s="248">
        <v>-7.1999999999999993</v>
      </c>
      <c r="U98" s="248">
        <v>-7.1999999999999993</v>
      </c>
      <c r="V98" s="248">
        <v>-7.3999999999999986</v>
      </c>
      <c r="W98" s="248">
        <v>-20.900000000000006</v>
      </c>
      <c r="X98" s="248">
        <v>-12.100000000000001</v>
      </c>
      <c r="Y98" s="248">
        <v>-12.200000000000003</v>
      </c>
      <c r="Z98" s="248">
        <v>-11.7</v>
      </c>
      <c r="AA98" s="74">
        <v>-11.599999999999998</v>
      </c>
      <c r="AC98" s="104"/>
      <c r="AD98" s="104"/>
      <c r="AE98" s="104"/>
      <c r="AF98" s="104"/>
    </row>
    <row r="99" spans="1:32" s="251" customFormat="1" ht="13" x14ac:dyDescent="0.3">
      <c r="A99" s="252"/>
      <c r="D99" s="77" t="s">
        <v>206</v>
      </c>
      <c r="E99" s="253">
        <f>SUM(E97:E98)</f>
        <v>65.5</v>
      </c>
      <c r="F99" s="253">
        <f t="shared" ref="F99:J99" si="46">SUM(F97:F98)</f>
        <v>68.8</v>
      </c>
      <c r="G99" s="253">
        <f t="shared" si="46"/>
        <v>68.7</v>
      </c>
      <c r="H99" s="253">
        <f t="shared" si="46"/>
        <v>99.1</v>
      </c>
      <c r="I99" s="253">
        <f t="shared" si="46"/>
        <v>90.1</v>
      </c>
      <c r="J99" s="254">
        <f t="shared" si="46"/>
        <v>102</v>
      </c>
      <c r="K99" s="252"/>
      <c r="L99" s="253">
        <f t="shared" ref="L99:AA99" si="47">SUM(L97:L98)</f>
        <v>16.5</v>
      </c>
      <c r="M99" s="253">
        <f t="shared" si="47"/>
        <v>18.2</v>
      </c>
      <c r="N99" s="253">
        <f t="shared" si="47"/>
        <v>15.2</v>
      </c>
      <c r="O99" s="253">
        <f t="shared" si="47"/>
        <v>18.8</v>
      </c>
      <c r="P99" s="253">
        <f t="shared" si="47"/>
        <v>18.399999999999999</v>
      </c>
      <c r="Q99" s="253">
        <f t="shared" si="47"/>
        <v>19.7</v>
      </c>
      <c r="R99" s="253">
        <f t="shared" si="47"/>
        <v>20.7</v>
      </c>
      <c r="S99" s="253">
        <f t="shared" si="47"/>
        <v>40.299999999999997</v>
      </c>
      <c r="T99" s="253">
        <f t="shared" si="47"/>
        <v>19.100000000000001</v>
      </c>
      <c r="U99" s="253">
        <f t="shared" si="47"/>
        <v>18.7</v>
      </c>
      <c r="V99" s="253">
        <f t="shared" si="47"/>
        <v>20.5</v>
      </c>
      <c r="W99" s="253">
        <f t="shared" si="47"/>
        <v>31.799999999999997</v>
      </c>
      <c r="X99" s="253">
        <f t="shared" si="47"/>
        <v>27.9</v>
      </c>
      <c r="Y99" s="253">
        <f t="shared" si="47"/>
        <v>26</v>
      </c>
      <c r="Z99" s="253">
        <f t="shared" si="47"/>
        <v>25.3</v>
      </c>
      <c r="AA99" s="254">
        <f t="shared" si="47"/>
        <v>22.8</v>
      </c>
      <c r="AC99" s="104"/>
      <c r="AD99" s="104"/>
      <c r="AE99" s="104"/>
      <c r="AF99" s="104"/>
    </row>
    <row r="100" spans="1:32" collapsed="1" x14ac:dyDescent="0.25">
      <c r="A100"/>
      <c r="J100" s="74"/>
      <c r="K100"/>
      <c r="L100" s="210"/>
      <c r="M100" s="210"/>
      <c r="N100" s="210"/>
      <c r="O100" s="210"/>
      <c r="P100" s="210"/>
      <c r="Q100" s="210"/>
      <c r="R100" s="210"/>
      <c r="S100" s="210"/>
      <c r="T100" s="210"/>
      <c r="U100" s="210"/>
      <c r="V100" s="210"/>
      <c r="W100" s="210"/>
      <c r="X100" s="210"/>
      <c r="Y100" s="210"/>
      <c r="Z100" s="210"/>
      <c r="AC100" s="104"/>
      <c r="AD100" s="104"/>
      <c r="AE100" s="104"/>
      <c r="AF100" s="104"/>
    </row>
    <row r="101" spans="1:32" ht="13" x14ac:dyDescent="0.3">
      <c r="A101" s="252"/>
      <c r="D101" s="163" t="s">
        <v>164</v>
      </c>
      <c r="E101" s="73">
        <v>0</v>
      </c>
      <c r="F101" s="73">
        <v>0</v>
      </c>
      <c r="G101" s="73">
        <v>0</v>
      </c>
      <c r="H101" s="73">
        <v>0</v>
      </c>
      <c r="I101" s="73">
        <v>0</v>
      </c>
      <c r="J101" s="74">
        <v>0</v>
      </c>
      <c r="K101"/>
      <c r="L101" s="256">
        <v>0</v>
      </c>
      <c r="M101" s="256">
        <v>0</v>
      </c>
      <c r="N101" s="256">
        <v>0</v>
      </c>
      <c r="O101" s="256">
        <v>0</v>
      </c>
      <c r="P101" s="256">
        <v>0</v>
      </c>
      <c r="Q101" s="256">
        <v>0</v>
      </c>
      <c r="R101" s="256">
        <v>0</v>
      </c>
      <c r="S101" s="256">
        <v>0</v>
      </c>
      <c r="T101" s="256">
        <v>0</v>
      </c>
      <c r="U101" s="256">
        <v>0</v>
      </c>
      <c r="V101" s="256">
        <v>0</v>
      </c>
      <c r="W101" s="256">
        <v>0</v>
      </c>
      <c r="X101" s="256">
        <v>0</v>
      </c>
      <c r="Y101" s="256">
        <v>0</v>
      </c>
      <c r="Z101" s="256">
        <v>0</v>
      </c>
      <c r="AA101" s="74">
        <v>0</v>
      </c>
      <c r="AC101" s="104"/>
      <c r="AD101" s="104"/>
      <c r="AE101" s="104"/>
      <c r="AF101" s="104"/>
    </row>
    <row r="102" spans="1:32" x14ac:dyDescent="0.25">
      <c r="A102"/>
      <c r="D102" s="163" t="s">
        <v>169</v>
      </c>
      <c r="E102" s="256">
        <v>0.84</v>
      </c>
      <c r="F102" s="73">
        <v>0.84</v>
      </c>
      <c r="G102" s="73">
        <v>0.99099999999999999</v>
      </c>
      <c r="H102" s="73">
        <v>1.161</v>
      </c>
      <c r="I102" s="73">
        <v>1.161</v>
      </c>
      <c r="J102" s="74">
        <v>1.161</v>
      </c>
      <c r="K102"/>
      <c r="L102" s="256">
        <v>0.84</v>
      </c>
      <c r="M102" s="256">
        <v>0.84</v>
      </c>
      <c r="N102" s="256">
        <v>0.84</v>
      </c>
      <c r="O102" s="256">
        <v>0.84</v>
      </c>
      <c r="P102" s="256">
        <v>0.99099999999999999</v>
      </c>
      <c r="Q102" s="256">
        <v>0.99099999999999999</v>
      </c>
      <c r="R102" s="256">
        <v>1.161</v>
      </c>
      <c r="S102" s="256">
        <v>1.161</v>
      </c>
      <c r="T102" s="256">
        <v>0.99099999999999999</v>
      </c>
      <c r="U102" s="256">
        <v>0.99099999999999999</v>
      </c>
      <c r="V102" s="256">
        <v>1.161</v>
      </c>
      <c r="W102" s="256">
        <v>1.161</v>
      </c>
      <c r="X102" s="256">
        <v>1.161</v>
      </c>
      <c r="Y102" s="256">
        <v>1.161</v>
      </c>
      <c r="Z102" s="256">
        <v>1.161</v>
      </c>
      <c r="AA102" s="74">
        <v>1.161</v>
      </c>
      <c r="AC102" s="104"/>
      <c r="AD102" s="104"/>
      <c r="AE102" s="104"/>
      <c r="AF102" s="104"/>
    </row>
    <row r="103" spans="1:32" x14ac:dyDescent="0.25">
      <c r="D103" s="163" t="s">
        <v>165</v>
      </c>
      <c r="E103" s="73">
        <v>0</v>
      </c>
      <c r="F103" s="73">
        <v>0</v>
      </c>
      <c r="G103" s="73">
        <v>0</v>
      </c>
      <c r="H103" s="73">
        <v>0</v>
      </c>
      <c r="I103" s="73">
        <v>0</v>
      </c>
      <c r="J103" s="74">
        <v>0</v>
      </c>
      <c r="K103"/>
      <c r="L103" s="256">
        <v>0</v>
      </c>
      <c r="M103" s="256">
        <v>0</v>
      </c>
      <c r="N103" s="256">
        <v>0</v>
      </c>
      <c r="O103" s="256">
        <v>0</v>
      </c>
      <c r="P103" s="256">
        <v>0</v>
      </c>
      <c r="Q103" s="256">
        <v>0</v>
      </c>
      <c r="R103" s="256">
        <v>0</v>
      </c>
      <c r="S103" s="256">
        <v>0</v>
      </c>
      <c r="T103" s="256">
        <v>0</v>
      </c>
      <c r="U103" s="256">
        <v>0</v>
      </c>
      <c r="V103" s="256">
        <v>0</v>
      </c>
      <c r="W103" s="256">
        <v>0</v>
      </c>
      <c r="X103" s="256">
        <v>0</v>
      </c>
      <c r="Y103" s="256">
        <v>0</v>
      </c>
      <c r="Z103" s="256">
        <v>0</v>
      </c>
      <c r="AA103" s="74">
        <v>0</v>
      </c>
      <c r="AC103" s="104"/>
      <c r="AD103" s="104"/>
      <c r="AE103" s="104"/>
      <c r="AF103" s="104"/>
    </row>
    <row r="104" spans="1:32" s="103" customFormat="1" x14ac:dyDescent="0.25">
      <c r="A104"/>
      <c r="B104" s="33"/>
      <c r="C104" s="33"/>
      <c r="D104" s="163" t="s">
        <v>150</v>
      </c>
      <c r="E104" s="268">
        <v>0.96</v>
      </c>
      <c r="F104" s="268">
        <v>0.96</v>
      </c>
      <c r="G104" s="268">
        <v>0.89</v>
      </c>
      <c r="H104" s="268">
        <v>0.96</v>
      </c>
      <c r="I104" s="268">
        <v>0.96</v>
      </c>
      <c r="J104" s="61">
        <v>0.97</v>
      </c>
      <c r="K104"/>
      <c r="L104" s="317">
        <v>0.96</v>
      </c>
      <c r="M104" s="317">
        <v>0.96</v>
      </c>
      <c r="N104" s="317">
        <v>0.96</v>
      </c>
      <c r="O104" s="317">
        <v>0.96</v>
      </c>
      <c r="P104" s="317">
        <v>0.96</v>
      </c>
      <c r="Q104" s="317">
        <v>0.96</v>
      </c>
      <c r="R104" s="317">
        <v>0.96</v>
      </c>
      <c r="S104" s="317">
        <v>0.97</v>
      </c>
      <c r="T104" s="317">
        <v>0.96</v>
      </c>
      <c r="U104" s="317">
        <v>0.96</v>
      </c>
      <c r="V104" s="317">
        <v>0.96</v>
      </c>
      <c r="W104" s="317">
        <v>0.97</v>
      </c>
      <c r="X104" s="317">
        <v>0.97</v>
      </c>
      <c r="Y104" s="317">
        <v>0.97</v>
      </c>
      <c r="Z104" s="317">
        <v>0.97</v>
      </c>
      <c r="AA104" s="61">
        <v>0.97</v>
      </c>
      <c r="AC104" s="104"/>
      <c r="AD104" s="104"/>
      <c r="AE104" s="104"/>
      <c r="AF104" s="104"/>
    </row>
    <row r="105" spans="1:32" x14ac:dyDescent="0.25">
      <c r="K105"/>
      <c r="L105" s="210"/>
      <c r="M105" s="210"/>
      <c r="N105" s="210"/>
      <c r="O105" s="210"/>
      <c r="P105" s="210"/>
      <c r="Q105" s="210"/>
      <c r="R105" s="210"/>
      <c r="S105" s="210"/>
      <c r="T105" s="210"/>
      <c r="U105" s="210"/>
      <c r="V105" s="210"/>
      <c r="W105" s="210"/>
      <c r="X105" s="210"/>
      <c r="Y105" s="210"/>
      <c r="Z105" s="210"/>
      <c r="AC105" s="104"/>
      <c r="AD105" s="104"/>
      <c r="AE105" s="104"/>
      <c r="AF105" s="104"/>
    </row>
    <row r="106" spans="1:32" x14ac:dyDescent="0.25">
      <c r="K106"/>
      <c r="L106" s="210"/>
      <c r="M106" s="210"/>
      <c r="N106" s="210"/>
      <c r="O106" s="210"/>
      <c r="P106" s="210"/>
      <c r="Q106" s="210"/>
      <c r="R106" s="210"/>
      <c r="S106" s="210"/>
      <c r="T106" s="210"/>
      <c r="U106" s="210"/>
      <c r="V106" s="210"/>
      <c r="W106" s="210"/>
      <c r="X106" s="210"/>
      <c r="Y106" s="210"/>
      <c r="Z106" s="210"/>
      <c r="AC106" s="104"/>
      <c r="AD106" s="104"/>
      <c r="AE106" s="104"/>
      <c r="AF106" s="104"/>
    </row>
    <row r="107" spans="1:32" ht="39.5" thickBot="1" x14ac:dyDescent="0.35">
      <c r="D107" s="178" t="s">
        <v>375</v>
      </c>
      <c r="E107" s="171">
        <v>2016</v>
      </c>
      <c r="F107" s="171">
        <v>2017</v>
      </c>
      <c r="G107" s="171">
        <v>2018</v>
      </c>
      <c r="H107" s="172" t="s">
        <v>195</v>
      </c>
      <c r="I107" s="171">
        <v>2019</v>
      </c>
      <c r="J107" s="207">
        <v>2020</v>
      </c>
      <c r="K107"/>
      <c r="L107" s="171" t="s">
        <v>185</v>
      </c>
      <c r="M107" s="171" t="s">
        <v>186</v>
      </c>
      <c r="N107" s="171" t="s">
        <v>187</v>
      </c>
      <c r="O107" s="171" t="s">
        <v>188</v>
      </c>
      <c r="P107" s="172" t="s">
        <v>196</v>
      </c>
      <c r="Q107" s="172" t="s">
        <v>197</v>
      </c>
      <c r="R107" s="172" t="s">
        <v>198</v>
      </c>
      <c r="S107" s="172" t="s">
        <v>199</v>
      </c>
      <c r="T107" s="171" t="s">
        <v>189</v>
      </c>
      <c r="U107" s="171" t="s">
        <v>190</v>
      </c>
      <c r="V107" s="171" t="s">
        <v>191</v>
      </c>
      <c r="W107" s="171" t="s">
        <v>192</v>
      </c>
      <c r="X107" s="171" t="s">
        <v>193</v>
      </c>
      <c r="Y107" s="171" t="s">
        <v>194</v>
      </c>
      <c r="Z107" s="171" t="s">
        <v>257</v>
      </c>
      <c r="AA107" s="173" t="s">
        <v>273</v>
      </c>
      <c r="AC107" s="104"/>
      <c r="AD107" s="104"/>
      <c r="AE107" s="104"/>
      <c r="AF107" s="104"/>
    </row>
    <row r="108" spans="1:32" x14ac:dyDescent="0.25">
      <c r="A108"/>
      <c r="D108" s="78" t="s">
        <v>0</v>
      </c>
      <c r="E108" s="248">
        <v>1.5000000000001137</v>
      </c>
      <c r="F108" s="248">
        <v>1.8000000000001393</v>
      </c>
      <c r="G108" s="248">
        <v>0.99999999999988631</v>
      </c>
      <c r="H108" s="248">
        <v>4.6999999999997328</v>
      </c>
      <c r="I108" s="248">
        <v>4.6999999999997328</v>
      </c>
      <c r="J108" s="74">
        <v>2.7999999999999545</v>
      </c>
      <c r="K108"/>
      <c r="L108" s="248">
        <v>0.49999999999997868</v>
      </c>
      <c r="M108" s="248">
        <v>0</v>
      </c>
      <c r="N108" s="248">
        <v>0.19999999999997797</v>
      </c>
      <c r="O108" s="248">
        <v>0.29999999999999005</v>
      </c>
      <c r="P108" s="248">
        <v>0.20000000000003126</v>
      </c>
      <c r="Q108" s="248">
        <v>1.5999999999999872</v>
      </c>
      <c r="R108" s="248">
        <v>0.20000000000000995</v>
      </c>
      <c r="S108" s="248">
        <v>2.7000000000000384</v>
      </c>
      <c r="T108" s="248">
        <v>0.20000000000003126</v>
      </c>
      <c r="U108" s="248">
        <v>1.5999999999999872</v>
      </c>
      <c r="V108" s="248">
        <v>0.20000000000000995</v>
      </c>
      <c r="W108" s="248">
        <v>2.7000000000000384</v>
      </c>
      <c r="X108" s="248">
        <v>1.4000000000000483</v>
      </c>
      <c r="Y108" s="248">
        <v>1.3999999999999844</v>
      </c>
      <c r="Z108" s="248">
        <v>1.6000000000000085</v>
      </c>
      <c r="AA108" s="74">
        <v>-1.6000000000000014</v>
      </c>
      <c r="AC108" s="104"/>
      <c r="AD108" s="104"/>
      <c r="AE108" s="104"/>
      <c r="AF108" s="104"/>
    </row>
    <row r="109" spans="1:32" x14ac:dyDescent="0.25">
      <c r="A109"/>
      <c r="D109" s="78" t="s">
        <v>95</v>
      </c>
      <c r="E109" s="311">
        <v>-3.1999999999999988</v>
      </c>
      <c r="F109" s="311">
        <v>-7.4</v>
      </c>
      <c r="G109" s="311">
        <v>-5.299999999999998</v>
      </c>
      <c r="H109" s="311">
        <v>0.60000000000000142</v>
      </c>
      <c r="I109" s="311">
        <v>0.70000000000000995</v>
      </c>
      <c r="J109" s="74">
        <v>0</v>
      </c>
      <c r="K109"/>
      <c r="L109" s="378">
        <v>-0.9</v>
      </c>
      <c r="M109" s="378">
        <v>-1.4999999999999996</v>
      </c>
      <c r="N109" s="378">
        <v>-1.4000000000000004</v>
      </c>
      <c r="O109" s="378">
        <v>-1.5</v>
      </c>
      <c r="P109" s="378">
        <v>0.19999999999999962</v>
      </c>
      <c r="Q109" s="378">
        <v>9.9999999999999645E-2</v>
      </c>
      <c r="R109" s="378">
        <v>9.9999999999999978E-2</v>
      </c>
      <c r="S109" s="378">
        <v>0.19999999999999751</v>
      </c>
      <c r="T109" s="378">
        <v>9.9999999999999978E-2</v>
      </c>
      <c r="U109" s="378">
        <v>9.9999999999999645E-2</v>
      </c>
      <c r="V109" s="378">
        <v>9.9999999999999978E-2</v>
      </c>
      <c r="W109" s="378">
        <v>0.40000000000000213</v>
      </c>
      <c r="X109" s="378">
        <v>0</v>
      </c>
      <c r="Y109" s="378">
        <v>0</v>
      </c>
      <c r="Z109" s="378">
        <v>0</v>
      </c>
      <c r="AA109" s="74">
        <v>0</v>
      </c>
      <c r="AC109" s="104"/>
      <c r="AD109" s="104"/>
      <c r="AE109" s="104"/>
      <c r="AF109" s="104"/>
    </row>
    <row r="110" spans="1:32" ht="13" x14ac:dyDescent="0.3">
      <c r="A110" s="252"/>
      <c r="B110" s="251"/>
      <c r="C110" s="251"/>
      <c r="D110" s="79" t="s">
        <v>96</v>
      </c>
      <c r="E110" s="265">
        <f>SUM(E108:E109)</f>
        <v>-1.6999999999998852</v>
      </c>
      <c r="F110" s="265">
        <f t="shared" ref="F110:J110" si="48">SUM(F108:F109)</f>
        <v>-5.5999999999998611</v>
      </c>
      <c r="G110" s="265">
        <f t="shared" si="48"/>
        <v>-4.3000000000001117</v>
      </c>
      <c r="H110" s="265">
        <f t="shared" si="48"/>
        <v>5.2999999999997343</v>
      </c>
      <c r="I110" s="265">
        <f t="shared" si="48"/>
        <v>5.3999999999997428</v>
      </c>
      <c r="J110" s="250">
        <f t="shared" si="48"/>
        <v>2.7999999999999545</v>
      </c>
      <c r="K110"/>
      <c r="L110" s="265">
        <f t="shared" ref="L110:AA110" si="49">SUM(L108:L109)</f>
        <v>-0.40000000000002134</v>
      </c>
      <c r="M110" s="265">
        <f t="shared" si="49"/>
        <v>-1.4999999999999996</v>
      </c>
      <c r="N110" s="265">
        <f t="shared" si="49"/>
        <v>-1.2000000000000224</v>
      </c>
      <c r="O110" s="265">
        <f t="shared" si="49"/>
        <v>-1.2000000000000099</v>
      </c>
      <c r="P110" s="265">
        <f t="shared" si="49"/>
        <v>0.40000000000003089</v>
      </c>
      <c r="Q110" s="265">
        <f t="shared" si="49"/>
        <v>1.6999999999999869</v>
      </c>
      <c r="R110" s="265">
        <f t="shared" si="49"/>
        <v>0.30000000000000993</v>
      </c>
      <c r="S110" s="265">
        <f t="shared" si="49"/>
        <v>2.9000000000000359</v>
      </c>
      <c r="T110" s="265">
        <f t="shared" si="49"/>
        <v>0.30000000000003124</v>
      </c>
      <c r="U110" s="265">
        <f t="shared" si="49"/>
        <v>1.6999999999999869</v>
      </c>
      <c r="V110" s="265">
        <f t="shared" si="49"/>
        <v>0.30000000000000993</v>
      </c>
      <c r="W110" s="265">
        <f t="shared" si="49"/>
        <v>3.1000000000000405</v>
      </c>
      <c r="X110" s="265">
        <f t="shared" si="49"/>
        <v>1.4000000000000483</v>
      </c>
      <c r="Y110" s="265">
        <f t="shared" si="49"/>
        <v>1.3999999999999844</v>
      </c>
      <c r="Z110" s="265">
        <f t="shared" si="49"/>
        <v>1.6000000000000085</v>
      </c>
      <c r="AA110" s="250">
        <f t="shared" si="49"/>
        <v>-1.6000000000000014</v>
      </c>
      <c r="AC110" s="104"/>
      <c r="AD110" s="104"/>
      <c r="AE110" s="104"/>
      <c r="AF110" s="104"/>
    </row>
    <row r="111" spans="1:32" x14ac:dyDescent="0.25">
      <c r="A111"/>
      <c r="D111" s="161" t="s">
        <v>149</v>
      </c>
      <c r="E111" s="311">
        <v>-28.700000000000163</v>
      </c>
      <c r="F111" s="311">
        <v>-22.500000000000078</v>
      </c>
      <c r="G111" s="311">
        <v>-37.499999999999829</v>
      </c>
      <c r="H111" s="311">
        <v>-48.3999999999997</v>
      </c>
      <c r="I111" s="311">
        <v>-50.299999999999777</v>
      </c>
      <c r="J111" s="74">
        <v>-50.899999999999778</v>
      </c>
      <c r="K111"/>
      <c r="L111" s="378">
        <v>-3.6999999999999731</v>
      </c>
      <c r="M111" s="378">
        <v>-15.299999999999979</v>
      </c>
      <c r="N111" s="378">
        <v>-6.4999999999999982</v>
      </c>
      <c r="O111" s="378">
        <v>-11.999999999999982</v>
      </c>
      <c r="P111" s="378">
        <v>-9.2999999999999865</v>
      </c>
      <c r="Q111" s="378">
        <v>-11.100000000000046</v>
      </c>
      <c r="R111" s="378">
        <v>-12.100000000000049</v>
      </c>
      <c r="S111" s="378">
        <v>-15.899999999999958</v>
      </c>
      <c r="T111" s="378">
        <v>-9.2000000000000401</v>
      </c>
      <c r="U111" s="378">
        <v>-11.099999999999957</v>
      </c>
      <c r="V111" s="378">
        <v>-12.100000000000042</v>
      </c>
      <c r="W111" s="378">
        <v>-17.900000000000038</v>
      </c>
      <c r="X111" s="378">
        <v>-13.900000000000063</v>
      </c>
      <c r="Y111" s="378">
        <v>-12.699999999999996</v>
      </c>
      <c r="Z111" s="378">
        <v>-13.600000000000009</v>
      </c>
      <c r="AA111" s="74">
        <v>-10.699999999999989</v>
      </c>
      <c r="AC111" s="104"/>
      <c r="AD111" s="104"/>
      <c r="AE111" s="104"/>
      <c r="AF111" s="104"/>
    </row>
    <row r="112" spans="1:32" ht="13" x14ac:dyDescent="0.3">
      <c r="A112" s="252"/>
      <c r="B112" s="251"/>
      <c r="C112" s="251"/>
      <c r="D112" s="77" t="s">
        <v>205</v>
      </c>
      <c r="E112" s="253">
        <f>SUM(E110:E111)</f>
        <v>-30.400000000000048</v>
      </c>
      <c r="F112" s="253">
        <f t="shared" ref="F112:J112" si="50">SUM(F110:F111)</f>
        <v>-28.099999999999937</v>
      </c>
      <c r="G112" s="253">
        <f t="shared" si="50"/>
        <v>-41.79999999999994</v>
      </c>
      <c r="H112" s="253">
        <f t="shared" si="50"/>
        <v>-43.099999999999966</v>
      </c>
      <c r="I112" s="253">
        <f t="shared" si="50"/>
        <v>-44.900000000000034</v>
      </c>
      <c r="J112" s="254">
        <f t="shared" si="50"/>
        <v>-48.099999999999824</v>
      </c>
      <c r="K112"/>
      <c r="L112" s="253">
        <f t="shared" ref="L112:AA112" si="51">SUM(L110:L111)</f>
        <v>-4.0999999999999943</v>
      </c>
      <c r="M112" s="253">
        <f t="shared" si="51"/>
        <v>-16.799999999999979</v>
      </c>
      <c r="N112" s="253">
        <f t="shared" si="51"/>
        <v>-7.7000000000000206</v>
      </c>
      <c r="O112" s="253">
        <f t="shared" si="51"/>
        <v>-13.199999999999992</v>
      </c>
      <c r="P112" s="253">
        <f t="shared" si="51"/>
        <v>-8.8999999999999559</v>
      </c>
      <c r="Q112" s="253">
        <f t="shared" si="51"/>
        <v>-9.400000000000059</v>
      </c>
      <c r="R112" s="253">
        <f t="shared" si="51"/>
        <v>-11.80000000000004</v>
      </c>
      <c r="S112" s="253">
        <f t="shared" si="51"/>
        <v>-12.999999999999922</v>
      </c>
      <c r="T112" s="253">
        <f t="shared" si="51"/>
        <v>-8.9000000000000092</v>
      </c>
      <c r="U112" s="253">
        <f t="shared" si="51"/>
        <v>-9.3999999999999702</v>
      </c>
      <c r="V112" s="253">
        <f t="shared" si="51"/>
        <v>-11.800000000000033</v>
      </c>
      <c r="W112" s="253">
        <f t="shared" si="51"/>
        <v>-14.799999999999997</v>
      </c>
      <c r="X112" s="253">
        <f t="shared" si="51"/>
        <v>-12.500000000000014</v>
      </c>
      <c r="Y112" s="253">
        <f t="shared" si="51"/>
        <v>-11.300000000000011</v>
      </c>
      <c r="Z112" s="253">
        <f t="shared" si="51"/>
        <v>-12</v>
      </c>
      <c r="AA112" s="75">
        <f t="shared" si="51"/>
        <v>-12.29999999999999</v>
      </c>
      <c r="AC112" s="104"/>
      <c r="AD112" s="104"/>
      <c r="AE112" s="104"/>
      <c r="AF112" s="104"/>
    </row>
    <row r="113" spans="1:32" x14ac:dyDescent="0.25">
      <c r="A113"/>
      <c r="D113" s="78" t="s">
        <v>36</v>
      </c>
      <c r="E113" s="89">
        <v>-6.7999999999998835</v>
      </c>
      <c r="F113" s="89">
        <v>-9.8000000000000824</v>
      </c>
      <c r="G113" s="89">
        <v>-13.200000000000074</v>
      </c>
      <c r="H113" s="89">
        <v>-13.199999999999932</v>
      </c>
      <c r="I113" s="89">
        <v>-15.799999999999869</v>
      </c>
      <c r="J113" s="74">
        <v>-17</v>
      </c>
      <c r="K113"/>
      <c r="L113" s="248">
        <v>-3.0000000000000071</v>
      </c>
      <c r="M113" s="248">
        <v>-3.0000000000000071</v>
      </c>
      <c r="N113" s="248">
        <v>-3.4999999999999716</v>
      </c>
      <c r="O113" s="248">
        <v>-3.7000000000000064</v>
      </c>
      <c r="P113" s="248">
        <v>-3.2000000000000455</v>
      </c>
      <c r="Q113" s="248">
        <v>-3.3999999999999275</v>
      </c>
      <c r="R113" s="248">
        <v>-3.1999999999999496</v>
      </c>
      <c r="S113" s="248">
        <v>-3.4000000000000057</v>
      </c>
      <c r="T113" s="248">
        <v>-3.7999999999999723</v>
      </c>
      <c r="U113" s="248">
        <v>-3.9000000000000092</v>
      </c>
      <c r="V113" s="248">
        <v>-3.8999999999999559</v>
      </c>
      <c r="W113" s="248">
        <v>-4.2000000000000277</v>
      </c>
      <c r="X113" s="248">
        <v>-3.9999999999999716</v>
      </c>
      <c r="Y113" s="248">
        <v>-4.0999999999999979</v>
      </c>
      <c r="Z113" s="248">
        <v>-3.9000000000000021</v>
      </c>
      <c r="AA113" s="74">
        <v>-5.0000000000000107</v>
      </c>
      <c r="AC113" s="104"/>
      <c r="AD113" s="104"/>
      <c r="AE113" s="104"/>
      <c r="AF113" s="104"/>
    </row>
    <row r="114" spans="1:32" ht="13" x14ac:dyDescent="0.3">
      <c r="A114" s="252"/>
      <c r="B114" s="251"/>
      <c r="C114" s="251"/>
      <c r="D114" s="77" t="s">
        <v>206</v>
      </c>
      <c r="E114" s="253">
        <f>SUM(E112:E113)</f>
        <v>-37.199999999999932</v>
      </c>
      <c r="F114" s="253">
        <f t="shared" ref="F114:J114" si="52">SUM(F112:F113)</f>
        <v>-37.90000000000002</v>
      </c>
      <c r="G114" s="253">
        <f t="shared" si="52"/>
        <v>-55.000000000000014</v>
      </c>
      <c r="H114" s="253">
        <f t="shared" si="52"/>
        <v>-56.299999999999898</v>
      </c>
      <c r="I114" s="253">
        <f t="shared" si="52"/>
        <v>-60.699999999999903</v>
      </c>
      <c r="J114" s="254">
        <f t="shared" si="52"/>
        <v>-65.099999999999824</v>
      </c>
      <c r="K114"/>
      <c r="L114" s="253">
        <f t="shared" ref="L114:AA114" si="53">SUM(L112:L113)</f>
        <v>-7.1000000000000014</v>
      </c>
      <c r="M114" s="253">
        <f t="shared" si="53"/>
        <v>-19.799999999999986</v>
      </c>
      <c r="N114" s="253">
        <f t="shared" si="53"/>
        <v>-11.199999999999992</v>
      </c>
      <c r="O114" s="253">
        <f t="shared" si="53"/>
        <v>-16.899999999999999</v>
      </c>
      <c r="P114" s="253">
        <f t="shared" si="53"/>
        <v>-12.100000000000001</v>
      </c>
      <c r="Q114" s="253">
        <f t="shared" si="53"/>
        <v>-12.799999999999986</v>
      </c>
      <c r="R114" s="253">
        <f t="shared" si="53"/>
        <v>-14.999999999999989</v>
      </c>
      <c r="S114" s="253">
        <f t="shared" si="53"/>
        <v>-16.399999999999928</v>
      </c>
      <c r="T114" s="253">
        <f t="shared" si="53"/>
        <v>-12.699999999999982</v>
      </c>
      <c r="U114" s="253">
        <f t="shared" si="53"/>
        <v>-13.299999999999979</v>
      </c>
      <c r="V114" s="253">
        <f t="shared" si="53"/>
        <v>-15.699999999999989</v>
      </c>
      <c r="W114" s="253">
        <f t="shared" si="53"/>
        <v>-19.000000000000025</v>
      </c>
      <c r="X114" s="253">
        <f t="shared" si="53"/>
        <v>-16.499999999999986</v>
      </c>
      <c r="Y114" s="253">
        <f t="shared" si="53"/>
        <v>-15.400000000000009</v>
      </c>
      <c r="Z114" s="253">
        <f t="shared" si="53"/>
        <v>-15.900000000000002</v>
      </c>
      <c r="AA114" s="75">
        <f t="shared" si="53"/>
        <v>-17.3</v>
      </c>
      <c r="AC114" s="104"/>
      <c r="AD114" s="104"/>
      <c r="AE114" s="104"/>
      <c r="AF114" s="104"/>
    </row>
    <row r="115" spans="1:32" x14ac:dyDescent="0.25">
      <c r="A115"/>
      <c r="K115"/>
    </row>
    <row r="116" spans="1:32" ht="13" x14ac:dyDescent="0.3">
      <c r="A116" s="252"/>
      <c r="K116"/>
    </row>
    <row r="117" spans="1:32" x14ac:dyDescent="0.25">
      <c r="A117"/>
      <c r="E117" s="89"/>
      <c r="K117"/>
    </row>
    <row r="118" spans="1:32" x14ac:dyDescent="0.25">
      <c r="E118" s="89"/>
      <c r="K118"/>
    </row>
    <row r="119" spans="1:32" x14ac:dyDescent="0.25">
      <c r="A119"/>
      <c r="E119" s="89"/>
    </row>
    <row r="120" spans="1:32" x14ac:dyDescent="0.25">
      <c r="E120" s="89"/>
    </row>
    <row r="121" spans="1:32" x14ac:dyDescent="0.25">
      <c r="E121" s="89"/>
    </row>
    <row r="122" spans="1:32" x14ac:dyDescent="0.25">
      <c r="E122" s="89"/>
    </row>
    <row r="123" spans="1:32" x14ac:dyDescent="0.25">
      <c r="E123" s="89"/>
    </row>
  </sheetData>
  <hyperlinks>
    <hyperlink ref="D1" location="Index!A1" display="Index page"/>
  </hyperlinks>
  <pageMargins left="0.7" right="0.7" top="0.75" bottom="0.75" header="0.3" footer="0.3"/>
  <pageSetup paperSize="9" scale="83" orientation="portrait" verticalDpi="0" r:id="rId1"/>
  <ignoredErrors>
    <ignoredError sqref="E8:AA8 E22:AA22 E32:AA33 E46:AA47 E56:AA58 E71:AB75 E85:AF86 E95:AB98 E110:AB11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02F"/>
  </sheetPr>
  <dimension ref="A1:AL170"/>
  <sheetViews>
    <sheetView showGridLines="0" zoomScaleNormal="100" workbookViewId="0"/>
  </sheetViews>
  <sheetFormatPr defaultColWidth="9.1796875" defaultRowHeight="12.5" outlineLevelRow="1" x14ac:dyDescent="0.25"/>
  <cols>
    <col min="1" max="2" width="3.453125" style="12" customWidth="1"/>
    <col min="3" max="3" width="45.453125" style="12" customWidth="1"/>
    <col min="4" max="4" width="14.453125" style="12" customWidth="1"/>
    <col min="5" max="5" width="9.453125" style="12" customWidth="1"/>
    <col min="6" max="6" width="3.453125" style="12" customWidth="1"/>
    <col min="7" max="11" width="10" style="12" customWidth="1"/>
    <col min="12" max="12" width="5.453125" style="12" customWidth="1"/>
    <col min="13" max="24" width="11.54296875" style="109" customWidth="1"/>
    <col min="29" max="31" width="9.1796875" style="12"/>
    <col min="33" max="16384" width="9.1796875" style="12"/>
  </cols>
  <sheetData>
    <row r="1" spans="3:38" ht="12.75" customHeight="1" x14ac:dyDescent="0.35">
      <c r="C1" s="30" t="s">
        <v>217</v>
      </c>
      <c r="J1" s="358"/>
      <c r="K1" s="209"/>
      <c r="L1" s="358"/>
      <c r="M1" s="358"/>
      <c r="N1" s="358"/>
      <c r="O1" s="358"/>
      <c r="P1" s="358"/>
      <c r="Q1" s="358"/>
      <c r="R1" s="358"/>
      <c r="S1" s="358"/>
      <c r="T1" s="358"/>
      <c r="U1" s="358"/>
      <c r="V1" s="358"/>
      <c r="W1" s="358"/>
      <c r="X1" s="209"/>
      <c r="AC1"/>
      <c r="AD1"/>
      <c r="AE1"/>
      <c r="AG1"/>
      <c r="AH1"/>
      <c r="AI1"/>
      <c r="AJ1"/>
      <c r="AK1"/>
      <c r="AL1"/>
    </row>
    <row r="2" spans="3:38" ht="12.75" customHeight="1" x14ac:dyDescent="0.25">
      <c r="C2" s="30"/>
      <c r="J2" s="358"/>
      <c r="K2" s="358"/>
      <c r="L2" s="358"/>
      <c r="M2" s="358"/>
      <c r="N2" s="358"/>
      <c r="O2" s="358"/>
      <c r="P2" s="358"/>
      <c r="Q2" s="358"/>
      <c r="R2" s="358"/>
      <c r="S2" s="358"/>
      <c r="T2" s="358"/>
      <c r="U2" s="358"/>
      <c r="V2" s="358"/>
      <c r="W2" s="358"/>
      <c r="X2" s="358"/>
      <c r="AC2"/>
      <c r="AD2"/>
      <c r="AE2"/>
      <c r="AG2"/>
      <c r="AH2"/>
      <c r="AI2"/>
      <c r="AJ2"/>
      <c r="AK2"/>
      <c r="AL2"/>
    </row>
    <row r="3" spans="3:38" ht="17.5" customHeight="1" x14ac:dyDescent="0.4">
      <c r="C3" s="180" t="s">
        <v>227</v>
      </c>
      <c r="J3" s="358"/>
      <c r="K3" s="358"/>
      <c r="L3" s="358"/>
      <c r="M3" s="359"/>
      <c r="N3" s="359"/>
      <c r="O3" s="359"/>
      <c r="P3" s="359"/>
      <c r="Q3" s="359"/>
      <c r="R3" s="359"/>
      <c r="S3" s="359"/>
      <c r="T3" s="359"/>
      <c r="U3" s="359"/>
      <c r="V3" s="359"/>
      <c r="W3" s="359"/>
      <c r="X3" s="359"/>
      <c r="AC3"/>
      <c r="AD3"/>
      <c r="AE3"/>
      <c r="AG3"/>
      <c r="AH3"/>
      <c r="AI3"/>
      <c r="AJ3"/>
      <c r="AK3"/>
      <c r="AL3"/>
    </row>
    <row r="4" spans="3:38" ht="13.4" customHeight="1" x14ac:dyDescent="0.35">
      <c r="D4" s="34"/>
      <c r="E4" s="34"/>
      <c r="F4" s="35"/>
      <c r="G4" s="69"/>
      <c r="H4" s="50"/>
      <c r="I4" s="35"/>
      <c r="J4" s="35"/>
      <c r="K4" s="35"/>
      <c r="L4" s="35"/>
      <c r="M4" s="110"/>
      <c r="N4" s="110"/>
      <c r="O4" s="110"/>
      <c r="P4" s="110"/>
      <c r="Q4" s="110"/>
      <c r="R4" s="110"/>
      <c r="S4" s="110"/>
      <c r="T4" s="110"/>
      <c r="U4" s="110"/>
      <c r="V4" s="110"/>
      <c r="W4" s="110"/>
      <c r="X4" s="110"/>
      <c r="AC4"/>
      <c r="AD4"/>
      <c r="AE4"/>
      <c r="AG4"/>
      <c r="AH4"/>
      <c r="AI4"/>
      <c r="AJ4"/>
      <c r="AK4"/>
      <c r="AL4"/>
    </row>
    <row r="5" spans="3:38" ht="26.5" thickBot="1" x14ac:dyDescent="0.35">
      <c r="C5" s="183" t="s">
        <v>288</v>
      </c>
      <c r="D5" s="183" t="s">
        <v>27</v>
      </c>
      <c r="E5" s="185" t="s">
        <v>279</v>
      </c>
      <c r="F5" s="181"/>
      <c r="G5" s="184">
        <v>2016</v>
      </c>
      <c r="H5" s="184">
        <v>2017</v>
      </c>
      <c r="I5" s="184">
        <v>2018</v>
      </c>
      <c r="J5" s="184">
        <v>2019</v>
      </c>
      <c r="K5" s="185">
        <v>2020</v>
      </c>
      <c r="L5" s="182"/>
      <c r="M5" s="186" t="s">
        <v>185</v>
      </c>
      <c r="N5" s="186" t="s">
        <v>186</v>
      </c>
      <c r="O5" s="186" t="s">
        <v>187</v>
      </c>
      <c r="P5" s="186" t="s">
        <v>188</v>
      </c>
      <c r="Q5" s="186" t="s">
        <v>189</v>
      </c>
      <c r="R5" s="186" t="s">
        <v>190</v>
      </c>
      <c r="S5" s="186" t="s">
        <v>191</v>
      </c>
      <c r="T5" s="186" t="s">
        <v>192</v>
      </c>
      <c r="U5" s="186" t="s">
        <v>193</v>
      </c>
      <c r="V5" s="186" t="s">
        <v>194</v>
      </c>
      <c r="W5" s="186" t="s">
        <v>257</v>
      </c>
      <c r="X5" s="187" t="s">
        <v>273</v>
      </c>
      <c r="AC5"/>
      <c r="AD5"/>
      <c r="AE5"/>
      <c r="AG5"/>
      <c r="AH5"/>
      <c r="AI5"/>
      <c r="AJ5"/>
      <c r="AK5"/>
      <c r="AL5"/>
    </row>
    <row r="6" spans="3:38" x14ac:dyDescent="0.25">
      <c r="E6" s="28"/>
      <c r="K6" s="28"/>
      <c r="X6" s="111"/>
      <c r="AC6"/>
      <c r="AD6"/>
      <c r="AE6"/>
      <c r="AG6"/>
      <c r="AH6"/>
      <c r="AI6"/>
      <c r="AJ6"/>
      <c r="AK6"/>
      <c r="AL6"/>
    </row>
    <row r="7" spans="3:38" ht="15.5" x14ac:dyDescent="0.35">
      <c r="C7" s="188" t="s">
        <v>23</v>
      </c>
      <c r="E7" s="28"/>
      <c r="K7" s="28"/>
      <c r="X7" s="111"/>
      <c r="AC7"/>
      <c r="AD7"/>
      <c r="AE7"/>
      <c r="AG7"/>
      <c r="AH7"/>
      <c r="AI7"/>
      <c r="AJ7"/>
      <c r="AK7"/>
      <c r="AL7"/>
    </row>
    <row r="8" spans="3:38" ht="13" x14ac:dyDescent="0.3">
      <c r="C8" s="19" t="s">
        <v>21</v>
      </c>
      <c r="E8" s="52"/>
      <c r="K8" s="28"/>
      <c r="X8" s="111"/>
      <c r="AC8"/>
      <c r="AD8"/>
      <c r="AE8"/>
      <c r="AG8"/>
      <c r="AH8"/>
      <c r="AI8"/>
      <c r="AJ8"/>
      <c r="AK8"/>
      <c r="AL8"/>
    </row>
    <row r="9" spans="3:38" x14ac:dyDescent="0.25">
      <c r="C9" s="18" t="s">
        <v>42</v>
      </c>
      <c r="D9" s="266" t="s">
        <v>116</v>
      </c>
      <c r="E9" s="52">
        <v>1</v>
      </c>
      <c r="F9" s="20"/>
      <c r="G9" s="20">
        <v>168163</v>
      </c>
      <c r="H9" s="20">
        <v>162930</v>
      </c>
      <c r="I9" s="20">
        <v>162930</v>
      </c>
      <c r="J9" s="20">
        <v>162930</v>
      </c>
      <c r="K9" s="27">
        <v>162930</v>
      </c>
      <c r="L9" s="20"/>
      <c r="M9" s="112">
        <v>162930</v>
      </c>
      <c r="N9" s="112">
        <v>162930</v>
      </c>
      <c r="O9" s="112">
        <v>162930</v>
      </c>
      <c r="P9" s="112">
        <v>162930</v>
      </c>
      <c r="Q9" s="112">
        <v>162930</v>
      </c>
      <c r="R9" s="112">
        <v>162930</v>
      </c>
      <c r="S9" s="112">
        <v>162930</v>
      </c>
      <c r="T9" s="112">
        <v>162930</v>
      </c>
      <c r="U9" s="112">
        <v>162930</v>
      </c>
      <c r="V9" s="112">
        <v>162930</v>
      </c>
      <c r="W9" s="112">
        <v>162930</v>
      </c>
      <c r="X9" s="113">
        <v>162930</v>
      </c>
      <c r="AC9"/>
      <c r="AD9"/>
      <c r="AE9"/>
      <c r="AG9"/>
      <c r="AH9"/>
      <c r="AI9"/>
      <c r="AJ9"/>
      <c r="AK9"/>
      <c r="AL9"/>
    </row>
    <row r="10" spans="3:38" x14ac:dyDescent="0.25">
      <c r="C10" s="18" t="s">
        <v>117</v>
      </c>
      <c r="D10" s="266" t="s">
        <v>116</v>
      </c>
      <c r="E10" s="52">
        <v>1</v>
      </c>
      <c r="F10" s="20"/>
      <c r="G10" s="20">
        <v>419343</v>
      </c>
      <c r="H10" s="20">
        <v>419343</v>
      </c>
      <c r="I10" s="20">
        <v>419343</v>
      </c>
      <c r="J10" s="20">
        <v>419343</v>
      </c>
      <c r="K10" s="27">
        <v>419064</v>
      </c>
      <c r="L10" s="20"/>
      <c r="M10" s="112">
        <v>419343</v>
      </c>
      <c r="N10" s="112">
        <v>419343</v>
      </c>
      <c r="O10" s="112">
        <v>419343</v>
      </c>
      <c r="P10" s="112">
        <v>419343</v>
      </c>
      <c r="Q10" s="112">
        <v>419343</v>
      </c>
      <c r="R10" s="112">
        <v>419343</v>
      </c>
      <c r="S10" s="112">
        <v>419343</v>
      </c>
      <c r="T10" s="112">
        <v>419343</v>
      </c>
      <c r="U10" s="112">
        <v>419343</v>
      </c>
      <c r="V10" s="112">
        <v>419343</v>
      </c>
      <c r="W10" s="112">
        <v>418058</v>
      </c>
      <c r="X10" s="113">
        <v>419064</v>
      </c>
    </row>
    <row r="11" spans="3:38" x14ac:dyDescent="0.25">
      <c r="C11" s="18" t="s">
        <v>145</v>
      </c>
      <c r="D11" s="266" t="s">
        <v>116</v>
      </c>
      <c r="E11" s="52">
        <v>1</v>
      </c>
      <c r="F11" s="20"/>
      <c r="G11" s="20">
        <v>37297</v>
      </c>
      <c r="H11" s="20">
        <v>37297</v>
      </c>
      <c r="I11" s="20">
        <v>37297</v>
      </c>
      <c r="J11" s="20">
        <v>37297</v>
      </c>
      <c r="K11" s="27">
        <v>37297</v>
      </c>
      <c r="L11" s="20"/>
      <c r="M11" s="112">
        <v>37297</v>
      </c>
      <c r="N11" s="112">
        <v>37297</v>
      </c>
      <c r="O11" s="112">
        <v>37297</v>
      </c>
      <c r="P11" s="112">
        <v>37297</v>
      </c>
      <c r="Q11" s="112">
        <v>37297</v>
      </c>
      <c r="R11" s="112">
        <v>37297</v>
      </c>
      <c r="S11" s="112">
        <v>37297</v>
      </c>
      <c r="T11" s="112">
        <v>37297</v>
      </c>
      <c r="U11" s="112">
        <v>37297</v>
      </c>
      <c r="V11" s="112">
        <v>37297</v>
      </c>
      <c r="W11" s="112">
        <v>37229</v>
      </c>
      <c r="X11" s="113">
        <v>37297</v>
      </c>
    </row>
    <row r="12" spans="3:38" x14ac:dyDescent="0.25">
      <c r="C12" s="18" t="s">
        <v>118</v>
      </c>
      <c r="D12" s="266" t="s">
        <v>116</v>
      </c>
      <c r="E12" s="52">
        <v>1</v>
      </c>
      <c r="F12" s="20"/>
      <c r="G12" s="20">
        <v>163342</v>
      </c>
      <c r="H12" s="20">
        <v>163342</v>
      </c>
      <c r="I12" s="20">
        <v>163342</v>
      </c>
      <c r="J12" s="20">
        <v>147938</v>
      </c>
      <c r="K12" s="27">
        <v>163342</v>
      </c>
      <c r="L12" s="20"/>
      <c r="M12" s="112">
        <v>163342</v>
      </c>
      <c r="N12" s="112">
        <v>163342</v>
      </c>
      <c r="O12" s="112">
        <v>163342</v>
      </c>
      <c r="P12" s="112">
        <v>163342</v>
      </c>
      <c r="Q12" s="112">
        <v>163342</v>
      </c>
      <c r="R12" s="112">
        <v>163342</v>
      </c>
      <c r="S12" s="112">
        <v>163342</v>
      </c>
      <c r="T12" s="112">
        <v>147938</v>
      </c>
      <c r="U12" s="112">
        <v>163342</v>
      </c>
      <c r="V12" s="112">
        <v>163342</v>
      </c>
      <c r="W12" s="112">
        <v>163342</v>
      </c>
      <c r="X12" s="113">
        <v>163342</v>
      </c>
    </row>
    <row r="13" spans="3:38" x14ac:dyDescent="0.25">
      <c r="C13" s="18" t="s">
        <v>141</v>
      </c>
      <c r="D13" s="266" t="s">
        <v>125</v>
      </c>
      <c r="E13" s="52">
        <v>0.3</v>
      </c>
      <c r="F13" s="20"/>
      <c r="G13" s="20"/>
      <c r="H13" s="20"/>
      <c r="I13" s="20"/>
      <c r="J13" s="20">
        <v>96000</v>
      </c>
      <c r="K13" s="27">
        <v>96000</v>
      </c>
      <c r="L13" s="20"/>
      <c r="M13" s="112"/>
      <c r="N13" s="112"/>
      <c r="O13" s="112"/>
      <c r="P13" s="112"/>
      <c r="Q13" s="112"/>
      <c r="R13" s="112">
        <v>96000</v>
      </c>
      <c r="S13" s="112">
        <v>96000</v>
      </c>
      <c r="T13" s="112">
        <v>96000</v>
      </c>
      <c r="U13" s="112">
        <v>96000</v>
      </c>
      <c r="V13" s="112">
        <v>96000</v>
      </c>
      <c r="W13" s="112">
        <v>96000</v>
      </c>
      <c r="X13" s="113">
        <v>96000</v>
      </c>
    </row>
    <row r="14" spans="3:38" ht="13" x14ac:dyDescent="0.3">
      <c r="C14" s="19" t="s">
        <v>22</v>
      </c>
      <c r="D14" s="81"/>
      <c r="E14" s="52"/>
      <c r="F14" s="20"/>
      <c r="K14" s="28"/>
      <c r="X14" s="111"/>
    </row>
    <row r="15" spans="3:38" x14ac:dyDescent="0.25">
      <c r="C15" s="18" t="s">
        <v>386</v>
      </c>
      <c r="D15" s="81" t="s">
        <v>387</v>
      </c>
      <c r="E15" s="52">
        <v>0.5</v>
      </c>
      <c r="F15" s="20"/>
      <c r="G15" s="20"/>
      <c r="H15" s="20"/>
      <c r="I15" s="20"/>
      <c r="J15" s="20"/>
      <c r="K15" s="27">
        <v>112056</v>
      </c>
      <c r="L15" s="20"/>
      <c r="M15" s="112"/>
      <c r="N15" s="112"/>
      <c r="O15" s="112"/>
      <c r="P15" s="112"/>
      <c r="Q15" s="112"/>
      <c r="R15" s="112"/>
      <c r="S15" s="112"/>
      <c r="T15" s="112"/>
      <c r="U15" s="112"/>
      <c r="V15" s="112"/>
      <c r="W15" s="112"/>
      <c r="X15" s="113">
        <v>112056</v>
      </c>
    </row>
    <row r="16" spans="3:38" x14ac:dyDescent="0.25">
      <c r="C16" s="18" t="s">
        <v>388</v>
      </c>
      <c r="D16" s="81" t="s">
        <v>387</v>
      </c>
      <c r="E16" s="52">
        <v>0.5</v>
      </c>
      <c r="F16" s="20"/>
      <c r="G16" s="20"/>
      <c r="H16" s="20"/>
      <c r="I16" s="20"/>
      <c r="J16" s="20"/>
      <c r="K16" s="27">
        <v>303517</v>
      </c>
      <c r="L16" s="20"/>
      <c r="M16" s="112"/>
      <c r="N16" s="112"/>
      <c r="O16" s="112"/>
      <c r="P16" s="112"/>
      <c r="Q16" s="112"/>
      <c r="R16" s="112"/>
      <c r="S16" s="112"/>
      <c r="T16" s="112"/>
      <c r="U16" s="112"/>
      <c r="V16" s="112"/>
      <c r="W16" s="112"/>
      <c r="X16" s="113">
        <v>303517</v>
      </c>
    </row>
    <row r="17" spans="3:32" x14ac:dyDescent="0.25">
      <c r="C17" s="18" t="s">
        <v>389</v>
      </c>
      <c r="D17" s="81" t="s">
        <v>387</v>
      </c>
      <c r="E17" s="52">
        <v>0.5</v>
      </c>
      <c r="F17" s="20"/>
      <c r="G17" s="20"/>
      <c r="H17" s="20"/>
      <c r="I17" s="20"/>
      <c r="J17" s="20"/>
      <c r="K17" s="27">
        <v>388849</v>
      </c>
      <c r="L17" s="20"/>
      <c r="M17" s="112"/>
      <c r="N17" s="112"/>
      <c r="O17" s="112"/>
      <c r="P17" s="112"/>
      <c r="Q17" s="112"/>
      <c r="R17" s="112"/>
      <c r="S17" s="112"/>
      <c r="T17" s="112"/>
      <c r="U17" s="112"/>
      <c r="V17" s="112"/>
      <c r="W17" s="112"/>
      <c r="X17" s="113">
        <v>388849</v>
      </c>
    </row>
    <row r="18" spans="3:32" x14ac:dyDescent="0.25">
      <c r="C18" s="18" t="s">
        <v>119</v>
      </c>
      <c r="D18" s="266" t="s">
        <v>116</v>
      </c>
      <c r="E18" s="52">
        <v>1</v>
      </c>
      <c r="F18" s="20"/>
      <c r="G18" s="20">
        <v>1115103</v>
      </c>
      <c r="H18" s="20">
        <v>1115103</v>
      </c>
      <c r="I18" s="20">
        <v>1253930</v>
      </c>
      <c r="J18" s="20">
        <v>1253930</v>
      </c>
      <c r="K18" s="27">
        <v>1253892</v>
      </c>
      <c r="L18" s="20"/>
      <c r="M18" s="112">
        <v>1115103</v>
      </c>
      <c r="N18" s="112">
        <v>1115103</v>
      </c>
      <c r="O18" s="112">
        <v>1115103</v>
      </c>
      <c r="P18" s="112">
        <v>1253930</v>
      </c>
      <c r="Q18" s="112">
        <v>1253930</v>
      </c>
      <c r="R18" s="112">
        <v>1253930</v>
      </c>
      <c r="S18" s="112">
        <v>1253930</v>
      </c>
      <c r="T18" s="112">
        <v>1253930</v>
      </c>
      <c r="U18" s="112">
        <v>1253892</v>
      </c>
      <c r="V18" s="112">
        <v>1253892</v>
      </c>
      <c r="W18" s="112">
        <v>1253892</v>
      </c>
      <c r="X18" s="113">
        <v>1253892</v>
      </c>
    </row>
    <row r="19" spans="3:32" x14ac:dyDescent="0.25">
      <c r="C19" s="18" t="s">
        <v>41</v>
      </c>
      <c r="D19" s="266" t="s">
        <v>116</v>
      </c>
      <c r="E19" s="52">
        <v>1</v>
      </c>
      <c r="F19" s="20"/>
      <c r="G19" s="20">
        <v>56104</v>
      </c>
      <c r="H19" s="20">
        <v>56104</v>
      </c>
      <c r="I19" s="20">
        <v>56104</v>
      </c>
      <c r="J19" s="20">
        <v>56104</v>
      </c>
      <c r="K19" s="27">
        <v>54988</v>
      </c>
      <c r="L19" s="20"/>
      <c r="M19" s="112">
        <v>56104</v>
      </c>
      <c r="N19" s="112">
        <v>56104</v>
      </c>
      <c r="O19" s="112">
        <v>56104</v>
      </c>
      <c r="P19" s="112">
        <v>56104</v>
      </c>
      <c r="Q19" s="112">
        <v>56104</v>
      </c>
      <c r="R19" s="112">
        <v>56104</v>
      </c>
      <c r="S19" s="112">
        <v>56104</v>
      </c>
      <c r="T19" s="112">
        <v>56104</v>
      </c>
      <c r="U19" s="112">
        <v>56104</v>
      </c>
      <c r="V19" s="112">
        <v>56104</v>
      </c>
      <c r="W19" s="112">
        <v>56104</v>
      </c>
      <c r="X19" s="113">
        <v>54988</v>
      </c>
    </row>
    <row r="20" spans="3:32" x14ac:dyDescent="0.25">
      <c r="C20" s="12" t="s">
        <v>40</v>
      </c>
      <c r="D20" s="266" t="s">
        <v>116</v>
      </c>
      <c r="E20" s="52">
        <v>1</v>
      </c>
      <c r="F20" s="20"/>
      <c r="G20" s="20">
        <v>378789</v>
      </c>
      <c r="H20" s="20">
        <v>378789</v>
      </c>
      <c r="I20" s="20">
        <v>378789</v>
      </c>
      <c r="J20" s="20">
        <v>379789</v>
      </c>
      <c r="K20" s="27">
        <v>379789</v>
      </c>
      <c r="L20" s="20"/>
      <c r="M20" s="112">
        <v>378789</v>
      </c>
      <c r="N20" s="112">
        <v>378789</v>
      </c>
      <c r="O20" s="112">
        <v>378789</v>
      </c>
      <c r="P20" s="112">
        <v>378789</v>
      </c>
      <c r="Q20" s="112">
        <v>378789</v>
      </c>
      <c r="R20" s="112">
        <v>379789</v>
      </c>
      <c r="S20" s="112">
        <v>379789</v>
      </c>
      <c r="T20" s="112">
        <v>379789</v>
      </c>
      <c r="U20" s="112">
        <v>379789</v>
      </c>
      <c r="V20" s="112">
        <v>379789</v>
      </c>
      <c r="W20" s="112">
        <v>379789</v>
      </c>
      <c r="X20" s="113">
        <v>379789</v>
      </c>
    </row>
    <row r="21" spans="3:32" x14ac:dyDescent="0.25">
      <c r="C21" s="18" t="s">
        <v>39</v>
      </c>
      <c r="D21" s="266" t="s">
        <v>116</v>
      </c>
      <c r="E21" s="52">
        <v>1</v>
      </c>
      <c r="F21" s="20"/>
      <c r="G21" s="20">
        <v>251709</v>
      </c>
      <c r="H21" s="20">
        <v>251709</v>
      </c>
      <c r="I21" s="20">
        <v>251709</v>
      </c>
      <c r="J21" s="20">
        <v>251702</v>
      </c>
      <c r="K21" s="27">
        <v>251701</v>
      </c>
      <c r="L21" s="20"/>
      <c r="M21" s="112">
        <v>251709</v>
      </c>
      <c r="N21" s="112">
        <v>251709</v>
      </c>
      <c r="O21" s="112">
        <v>251709</v>
      </c>
      <c r="P21" s="112">
        <v>251709</v>
      </c>
      <c r="Q21" s="112">
        <v>251702</v>
      </c>
      <c r="R21" s="112">
        <v>251702</v>
      </c>
      <c r="S21" s="112">
        <v>251702</v>
      </c>
      <c r="T21" s="112">
        <v>251702</v>
      </c>
      <c r="U21" s="112">
        <v>251701</v>
      </c>
      <c r="V21" s="112">
        <v>251701</v>
      </c>
      <c r="W21" s="112">
        <v>251701</v>
      </c>
      <c r="X21" s="113">
        <v>251701</v>
      </c>
    </row>
    <row r="22" spans="3:32" ht="13" x14ac:dyDescent="0.3">
      <c r="C22" s="19" t="s">
        <v>15</v>
      </c>
      <c r="D22" s="81"/>
      <c r="E22" s="52"/>
      <c r="F22" s="20"/>
      <c r="K22" s="28"/>
      <c r="X22" s="111"/>
      <c r="Y22" s="12"/>
      <c r="Z22" s="12"/>
      <c r="AA22" s="12"/>
      <c r="AB22" s="12"/>
      <c r="AF22" s="12"/>
    </row>
    <row r="23" spans="3:32" x14ac:dyDescent="0.25">
      <c r="C23" s="18" t="s">
        <v>57</v>
      </c>
      <c r="D23" s="266" t="s">
        <v>120</v>
      </c>
      <c r="E23" s="52">
        <v>0.5</v>
      </c>
      <c r="F23" s="20"/>
      <c r="G23" s="20">
        <v>59435</v>
      </c>
      <c r="H23" s="20">
        <v>59435</v>
      </c>
      <c r="I23" s="20">
        <v>59435</v>
      </c>
      <c r="J23" s="20">
        <v>59435</v>
      </c>
      <c r="K23" s="27">
        <v>56198</v>
      </c>
      <c r="L23" s="20"/>
      <c r="M23" s="112">
        <v>59435</v>
      </c>
      <c r="N23" s="112">
        <v>59435</v>
      </c>
      <c r="O23" s="112">
        <v>59435</v>
      </c>
      <c r="P23" s="112">
        <v>59435</v>
      </c>
      <c r="Q23" s="112">
        <v>59435</v>
      </c>
      <c r="R23" s="112">
        <v>59435</v>
      </c>
      <c r="S23" s="112">
        <v>59435</v>
      </c>
      <c r="T23" s="112">
        <v>59435</v>
      </c>
      <c r="U23" s="112">
        <v>59435</v>
      </c>
      <c r="V23" s="112">
        <v>59435</v>
      </c>
      <c r="W23" s="112">
        <v>59435</v>
      </c>
      <c r="X23" s="113">
        <v>56198</v>
      </c>
      <c r="Y23" s="12"/>
      <c r="Z23" s="12"/>
      <c r="AA23" s="12"/>
      <c r="AB23" s="12"/>
      <c r="AF23" s="12"/>
    </row>
    <row r="24" spans="3:32" x14ac:dyDescent="0.25">
      <c r="C24" s="12" t="s">
        <v>56</v>
      </c>
      <c r="D24" s="266" t="s">
        <v>116</v>
      </c>
      <c r="E24" s="52">
        <v>1</v>
      </c>
      <c r="F24" s="20"/>
      <c r="G24" s="20">
        <v>174141</v>
      </c>
      <c r="H24" s="20">
        <v>174141</v>
      </c>
      <c r="I24" s="20">
        <v>173857</v>
      </c>
      <c r="J24" s="20">
        <v>276820</v>
      </c>
      <c r="K24" s="27">
        <v>276820</v>
      </c>
      <c r="L24" s="20"/>
      <c r="M24" s="112">
        <v>173857</v>
      </c>
      <c r="N24" s="112">
        <v>173857</v>
      </c>
      <c r="O24" s="112">
        <v>173857</v>
      </c>
      <c r="P24" s="112">
        <v>173857</v>
      </c>
      <c r="Q24" s="112">
        <v>173857</v>
      </c>
      <c r="R24" s="112">
        <v>170120</v>
      </c>
      <c r="S24" s="112">
        <v>170120</v>
      </c>
      <c r="T24" s="112">
        <v>276820</v>
      </c>
      <c r="U24" s="112">
        <v>276820</v>
      </c>
      <c r="V24" s="112">
        <v>276820</v>
      </c>
      <c r="W24" s="112">
        <v>276820</v>
      </c>
      <c r="X24" s="113">
        <v>276820</v>
      </c>
      <c r="Y24" s="12"/>
      <c r="Z24" s="12"/>
      <c r="AA24" s="12"/>
      <c r="AB24" s="12"/>
      <c r="AF24" s="12"/>
    </row>
    <row r="25" spans="3:32" x14ac:dyDescent="0.25">
      <c r="C25" s="12" t="s">
        <v>55</v>
      </c>
      <c r="D25" s="266" t="s">
        <v>116</v>
      </c>
      <c r="E25" s="52">
        <v>1</v>
      </c>
      <c r="F25" s="20"/>
      <c r="G25" s="20">
        <v>107694</v>
      </c>
      <c r="H25" s="20">
        <v>107694</v>
      </c>
      <c r="I25" s="20">
        <v>108130</v>
      </c>
      <c r="J25" s="20">
        <v>108130</v>
      </c>
      <c r="K25" s="27">
        <v>108130</v>
      </c>
      <c r="L25" s="20"/>
      <c r="M25" s="112">
        <v>108130</v>
      </c>
      <c r="N25" s="112">
        <v>108130</v>
      </c>
      <c r="O25" s="112">
        <v>108130</v>
      </c>
      <c r="P25" s="112">
        <v>108130</v>
      </c>
      <c r="Q25" s="112">
        <v>108130</v>
      </c>
      <c r="R25" s="112">
        <v>108130</v>
      </c>
      <c r="S25" s="112">
        <v>108130</v>
      </c>
      <c r="T25" s="112">
        <v>108130</v>
      </c>
      <c r="U25" s="112">
        <v>108130</v>
      </c>
      <c r="V25" s="112">
        <v>108130</v>
      </c>
      <c r="W25" s="112">
        <v>108130</v>
      </c>
      <c r="X25" s="113">
        <v>108130</v>
      </c>
      <c r="Y25" s="12"/>
      <c r="Z25" s="12"/>
      <c r="AA25" s="12"/>
      <c r="AB25" s="12"/>
      <c r="AF25" s="12"/>
    </row>
    <row r="26" spans="3:32" ht="13" x14ac:dyDescent="0.3">
      <c r="C26" s="19" t="s">
        <v>16</v>
      </c>
      <c r="D26" s="81"/>
      <c r="E26" s="52"/>
      <c r="F26" s="20"/>
      <c r="K26" s="28"/>
      <c r="X26" s="111"/>
      <c r="Y26" s="12"/>
      <c r="Z26" s="12"/>
      <c r="AA26" s="12"/>
      <c r="AB26" s="12"/>
      <c r="AF26" s="12"/>
    </row>
    <row r="27" spans="3:32" x14ac:dyDescent="0.25">
      <c r="C27" s="12" t="s">
        <v>54</v>
      </c>
      <c r="D27" s="266" t="s">
        <v>116</v>
      </c>
      <c r="E27" s="52">
        <v>1</v>
      </c>
      <c r="F27" s="20"/>
      <c r="G27" s="20">
        <v>33303</v>
      </c>
      <c r="H27" s="20">
        <v>49318</v>
      </c>
      <c r="I27" s="20">
        <v>49318</v>
      </c>
      <c r="J27" s="20">
        <v>49318</v>
      </c>
      <c r="K27" s="27">
        <v>49758</v>
      </c>
      <c r="L27" s="20"/>
      <c r="M27" s="112">
        <v>49318</v>
      </c>
      <c r="N27" s="112">
        <v>49318</v>
      </c>
      <c r="O27" s="112">
        <v>49318</v>
      </c>
      <c r="P27" s="112">
        <v>49318</v>
      </c>
      <c r="Q27" s="112">
        <v>49318</v>
      </c>
      <c r="R27" s="112">
        <v>49318</v>
      </c>
      <c r="S27" s="112">
        <v>49318</v>
      </c>
      <c r="T27" s="112">
        <v>49318</v>
      </c>
      <c r="U27" s="112">
        <v>49318</v>
      </c>
      <c r="V27" s="112">
        <v>49758</v>
      </c>
      <c r="W27" s="112">
        <v>49758</v>
      </c>
      <c r="X27" s="113">
        <v>49758</v>
      </c>
      <c r="Y27" s="12"/>
      <c r="Z27" s="12"/>
      <c r="AA27" s="12"/>
      <c r="AB27" s="12"/>
      <c r="AF27" s="12"/>
    </row>
    <row r="28" spans="3:32" x14ac:dyDescent="0.25">
      <c r="C28" s="12" t="s">
        <v>53</v>
      </c>
      <c r="D28" s="266" t="s">
        <v>116</v>
      </c>
      <c r="E28" s="52">
        <v>1</v>
      </c>
      <c r="F28" s="20"/>
      <c r="G28" s="20">
        <v>26403</v>
      </c>
      <c r="H28" s="20">
        <v>26403</v>
      </c>
      <c r="I28" s="20">
        <v>26942</v>
      </c>
      <c r="J28" s="20">
        <v>26942</v>
      </c>
      <c r="K28" s="27">
        <v>27044</v>
      </c>
      <c r="L28" s="20"/>
      <c r="M28" s="112">
        <v>26942</v>
      </c>
      <c r="N28" s="112">
        <v>26942</v>
      </c>
      <c r="O28" s="112">
        <v>26942</v>
      </c>
      <c r="P28" s="112">
        <v>26942</v>
      </c>
      <c r="Q28" s="112">
        <v>26942</v>
      </c>
      <c r="R28" s="112">
        <v>26942</v>
      </c>
      <c r="S28" s="112">
        <v>26942</v>
      </c>
      <c r="T28" s="112">
        <v>26942</v>
      </c>
      <c r="U28" s="112">
        <v>26942</v>
      </c>
      <c r="V28" s="112">
        <v>27044</v>
      </c>
      <c r="W28" s="112">
        <v>27044</v>
      </c>
      <c r="X28" s="113">
        <v>27044</v>
      </c>
      <c r="Y28" s="12"/>
      <c r="Z28" s="12"/>
      <c r="AA28" s="12"/>
      <c r="AB28" s="12"/>
      <c r="AF28" s="12"/>
    </row>
    <row r="29" spans="3:32" ht="13" x14ac:dyDescent="0.3">
      <c r="C29" s="19" t="s">
        <v>17</v>
      </c>
      <c r="D29" s="81"/>
      <c r="E29" s="52"/>
      <c r="F29" s="20"/>
      <c r="K29" s="28"/>
      <c r="X29" s="111"/>
      <c r="Y29" s="12"/>
      <c r="Z29" s="12"/>
      <c r="AA29" s="12"/>
      <c r="AB29" s="12"/>
      <c r="AF29" s="12"/>
    </row>
    <row r="30" spans="3:32" x14ac:dyDescent="0.25">
      <c r="C30" s="12" t="s">
        <v>52</v>
      </c>
      <c r="D30" s="266" t="s">
        <v>116</v>
      </c>
      <c r="E30" s="52">
        <v>1</v>
      </c>
      <c r="F30" s="20"/>
      <c r="G30" s="20">
        <v>110149</v>
      </c>
      <c r="H30" s="20">
        <v>110149</v>
      </c>
      <c r="I30" s="20">
        <v>110150</v>
      </c>
      <c r="J30" s="20">
        <v>110150</v>
      </c>
      <c r="K30" s="27">
        <v>110150</v>
      </c>
      <c r="L30" s="20"/>
      <c r="M30" s="112">
        <v>110150</v>
      </c>
      <c r="N30" s="112">
        <v>110150</v>
      </c>
      <c r="O30" s="112">
        <v>110150</v>
      </c>
      <c r="P30" s="112">
        <v>110150</v>
      </c>
      <c r="Q30" s="112">
        <v>110150</v>
      </c>
      <c r="R30" s="112">
        <v>110150</v>
      </c>
      <c r="S30" s="112">
        <v>110150</v>
      </c>
      <c r="T30" s="112">
        <v>110150</v>
      </c>
      <c r="U30" s="112">
        <v>110150</v>
      </c>
      <c r="V30" s="112">
        <v>110150</v>
      </c>
      <c r="W30" s="112">
        <v>110150</v>
      </c>
      <c r="X30" s="113">
        <v>110150</v>
      </c>
      <c r="Y30" s="12"/>
      <c r="Z30" s="12"/>
      <c r="AA30" s="12"/>
      <c r="AB30" s="12"/>
      <c r="AF30" s="12"/>
    </row>
    <row r="31" spans="3:32" x14ac:dyDescent="0.25">
      <c r="C31" s="12" t="s">
        <v>51</v>
      </c>
      <c r="D31" s="266" t="s">
        <v>116</v>
      </c>
      <c r="E31" s="52">
        <v>1</v>
      </c>
      <c r="F31" s="20"/>
      <c r="G31" s="20">
        <v>25899</v>
      </c>
      <c r="H31" s="20">
        <v>25899</v>
      </c>
      <c r="I31" s="20">
        <v>25900</v>
      </c>
      <c r="J31" s="20">
        <v>25900</v>
      </c>
      <c r="K31" s="27">
        <v>25900</v>
      </c>
      <c r="L31" s="20"/>
      <c r="M31" s="112">
        <v>25900</v>
      </c>
      <c r="N31" s="112">
        <v>25900</v>
      </c>
      <c r="O31" s="112">
        <v>25900</v>
      </c>
      <c r="P31" s="112">
        <v>25900</v>
      </c>
      <c r="Q31" s="112">
        <v>25900</v>
      </c>
      <c r="R31" s="112">
        <v>25900</v>
      </c>
      <c r="S31" s="112">
        <v>25900</v>
      </c>
      <c r="T31" s="112">
        <v>25900</v>
      </c>
      <c r="U31" s="112">
        <v>25900</v>
      </c>
      <c r="V31" s="112">
        <v>25900</v>
      </c>
      <c r="W31" s="112">
        <v>25900</v>
      </c>
      <c r="X31" s="113">
        <v>25900</v>
      </c>
      <c r="Y31" s="12"/>
      <c r="Z31" s="12"/>
      <c r="AA31" s="12"/>
      <c r="AB31" s="12"/>
      <c r="AF31" s="12"/>
    </row>
    <row r="32" spans="3:32" x14ac:dyDescent="0.25">
      <c r="C32" s="18" t="s">
        <v>50</v>
      </c>
      <c r="D32" s="266" t="s">
        <v>116</v>
      </c>
      <c r="E32" s="52">
        <v>1</v>
      </c>
      <c r="F32" s="20"/>
      <c r="G32" s="20">
        <v>116900</v>
      </c>
      <c r="H32" s="20">
        <v>116900</v>
      </c>
      <c r="I32" s="20">
        <v>113600</v>
      </c>
      <c r="J32" s="20">
        <v>106800</v>
      </c>
      <c r="K32" s="27">
        <v>135100</v>
      </c>
      <c r="L32" s="20"/>
      <c r="M32" s="112">
        <v>116900</v>
      </c>
      <c r="N32" s="112">
        <v>113600</v>
      </c>
      <c r="O32" s="112">
        <v>113600</v>
      </c>
      <c r="P32" s="112">
        <v>113600</v>
      </c>
      <c r="Q32" s="112">
        <v>104400</v>
      </c>
      <c r="R32" s="112">
        <v>104400</v>
      </c>
      <c r="S32" s="112">
        <v>104400</v>
      </c>
      <c r="T32" s="112">
        <v>106800</v>
      </c>
      <c r="U32" s="112">
        <v>134800</v>
      </c>
      <c r="V32" s="112">
        <v>134800</v>
      </c>
      <c r="W32" s="112">
        <v>134800</v>
      </c>
      <c r="X32" s="113">
        <v>135100</v>
      </c>
      <c r="Y32" s="12"/>
      <c r="Z32" s="12"/>
      <c r="AA32" s="12"/>
      <c r="AB32" s="12"/>
      <c r="AF32" s="12"/>
    </row>
    <row r="33" spans="3:32" ht="13" x14ac:dyDescent="0.3">
      <c r="C33" s="19" t="s">
        <v>113</v>
      </c>
      <c r="D33" s="266"/>
      <c r="E33" s="52"/>
      <c r="F33" s="20"/>
      <c r="G33" s="20"/>
      <c r="H33" s="20"/>
      <c r="I33" s="20"/>
      <c r="J33" s="20"/>
      <c r="K33" s="27"/>
      <c r="L33" s="20"/>
      <c r="M33" s="112"/>
      <c r="N33" s="112"/>
      <c r="O33" s="112"/>
      <c r="P33" s="112"/>
      <c r="Q33" s="112"/>
      <c r="R33" s="112"/>
      <c r="S33" s="112"/>
      <c r="T33" s="112"/>
      <c r="U33" s="112"/>
      <c r="V33" s="112"/>
      <c r="W33" s="112"/>
      <c r="X33" s="113"/>
      <c r="Y33" s="12"/>
      <c r="Z33" s="12"/>
      <c r="AA33" s="12"/>
      <c r="AB33" s="12"/>
      <c r="AF33" s="12"/>
    </row>
    <row r="34" spans="3:32" ht="13.4" customHeight="1" x14ac:dyDescent="0.25">
      <c r="C34" s="18" t="s">
        <v>121</v>
      </c>
      <c r="D34" s="266" t="s">
        <v>122</v>
      </c>
      <c r="E34" s="370" t="s">
        <v>429</v>
      </c>
      <c r="F34" s="20"/>
      <c r="G34" s="20">
        <v>509000</v>
      </c>
      <c r="H34" s="20">
        <v>509000</v>
      </c>
      <c r="I34" s="20">
        <v>509000</v>
      </c>
      <c r="J34" s="20">
        <v>531351</v>
      </c>
      <c r="K34" s="27">
        <v>519543</v>
      </c>
      <c r="L34" s="20"/>
      <c r="M34" s="112">
        <v>509000</v>
      </c>
      <c r="N34" s="112">
        <v>509000</v>
      </c>
      <c r="O34" s="112">
        <v>509000</v>
      </c>
      <c r="P34" s="112">
        <v>509000</v>
      </c>
      <c r="Q34" s="112">
        <v>536309</v>
      </c>
      <c r="R34" s="112">
        <v>536309</v>
      </c>
      <c r="S34" s="112">
        <v>531351</v>
      </c>
      <c r="T34" s="112">
        <v>531351</v>
      </c>
      <c r="U34" s="112">
        <v>531448</v>
      </c>
      <c r="V34" s="112">
        <v>519543</v>
      </c>
      <c r="W34" s="112">
        <v>519543</v>
      </c>
      <c r="X34" s="113">
        <v>519543</v>
      </c>
      <c r="Y34" s="12"/>
      <c r="Z34" s="12"/>
      <c r="AA34" s="12"/>
      <c r="AB34" s="12"/>
      <c r="AF34" s="12"/>
    </row>
    <row r="35" spans="3:32" x14ac:dyDescent="0.25">
      <c r="C35" s="18" t="s">
        <v>121</v>
      </c>
      <c r="D35" s="266" t="s">
        <v>116</v>
      </c>
      <c r="E35" s="52">
        <v>1</v>
      </c>
      <c r="F35" s="20"/>
      <c r="G35" s="20"/>
      <c r="H35" s="20"/>
      <c r="I35" s="20"/>
      <c r="J35" s="20">
        <v>332957</v>
      </c>
      <c r="K35" s="27">
        <v>375341</v>
      </c>
      <c r="L35" s="20"/>
      <c r="M35" s="112"/>
      <c r="N35" s="112"/>
      <c r="O35" s="112"/>
      <c r="P35" s="112"/>
      <c r="Q35" s="112">
        <v>120000</v>
      </c>
      <c r="R35" s="112">
        <v>120000</v>
      </c>
      <c r="S35" s="112">
        <v>208255</v>
      </c>
      <c r="T35" s="112">
        <v>332957</v>
      </c>
      <c r="U35" s="112">
        <v>332957</v>
      </c>
      <c r="V35" s="112">
        <v>375341</v>
      </c>
      <c r="W35" s="112">
        <v>375341</v>
      </c>
      <c r="X35" s="113">
        <v>375341</v>
      </c>
      <c r="Y35" s="12"/>
      <c r="Z35" s="12"/>
      <c r="AA35" s="12"/>
      <c r="AB35" s="12"/>
      <c r="AF35" s="12"/>
    </row>
    <row r="36" spans="3:32" x14ac:dyDescent="0.25">
      <c r="C36" s="18"/>
      <c r="D36" s="266"/>
      <c r="E36" s="52"/>
      <c r="F36" s="20"/>
      <c r="G36" s="20"/>
      <c r="H36" s="20"/>
      <c r="I36" s="20"/>
      <c r="J36" s="20"/>
      <c r="K36" s="27"/>
      <c r="L36" s="20"/>
      <c r="M36" s="112"/>
      <c r="N36" s="112"/>
      <c r="O36" s="112"/>
      <c r="P36" s="112"/>
      <c r="Q36" s="112"/>
      <c r="R36" s="112"/>
      <c r="S36" s="112"/>
      <c r="T36" s="112"/>
      <c r="U36" s="112"/>
      <c r="V36" s="112"/>
      <c r="W36" s="112"/>
      <c r="X36" s="113"/>
      <c r="Y36" s="12"/>
      <c r="Z36" s="12"/>
      <c r="AA36" s="12"/>
      <c r="AB36" s="12"/>
      <c r="AF36" s="12"/>
    </row>
    <row r="37" spans="3:32" ht="15.5" x14ac:dyDescent="0.35">
      <c r="C37" s="188" t="s">
        <v>115</v>
      </c>
      <c r="D37" s="81"/>
      <c r="E37" s="53"/>
      <c r="F37" s="20"/>
      <c r="K37" s="28"/>
      <c r="X37" s="111"/>
      <c r="Y37" s="12"/>
      <c r="Z37" s="12"/>
      <c r="AA37" s="12"/>
      <c r="AB37" s="12"/>
      <c r="AF37" s="12"/>
    </row>
    <row r="38" spans="3:32" ht="13" x14ac:dyDescent="0.3">
      <c r="C38" s="19" t="s">
        <v>3</v>
      </c>
      <c r="D38" s="81"/>
      <c r="E38" s="53"/>
      <c r="F38" s="20"/>
      <c r="K38" s="28"/>
      <c r="X38" s="111"/>
      <c r="Y38" s="12"/>
      <c r="Z38" s="12"/>
      <c r="AA38" s="12"/>
      <c r="AB38" s="12"/>
      <c r="AF38" s="12"/>
    </row>
    <row r="39" spans="3:32" x14ac:dyDescent="0.25">
      <c r="C39" s="12" t="s">
        <v>84</v>
      </c>
      <c r="D39" s="266" t="s">
        <v>116</v>
      </c>
      <c r="E39" s="52">
        <v>1</v>
      </c>
      <c r="F39" s="20"/>
      <c r="G39" s="20">
        <v>254727</v>
      </c>
      <c r="H39" s="20">
        <v>254727</v>
      </c>
      <c r="I39" s="20">
        <v>254727</v>
      </c>
      <c r="J39" s="20">
        <v>252597</v>
      </c>
      <c r="K39" s="27">
        <v>222422</v>
      </c>
      <c r="L39" s="20"/>
      <c r="M39" s="112">
        <v>254727</v>
      </c>
      <c r="N39" s="112">
        <v>254727</v>
      </c>
      <c r="O39" s="112">
        <v>254727</v>
      </c>
      <c r="P39" s="112">
        <v>254727</v>
      </c>
      <c r="Q39" s="112">
        <v>254150</v>
      </c>
      <c r="R39" s="112">
        <v>254150</v>
      </c>
      <c r="S39" s="112">
        <v>254150</v>
      </c>
      <c r="T39" s="112">
        <v>252597</v>
      </c>
      <c r="U39" s="112">
        <v>252141</v>
      </c>
      <c r="V39" s="112">
        <v>250586</v>
      </c>
      <c r="W39" s="112">
        <v>222422</v>
      </c>
      <c r="X39" s="113">
        <v>222422</v>
      </c>
      <c r="Y39" s="12"/>
      <c r="Z39" s="12"/>
      <c r="AA39" s="12"/>
      <c r="AB39" s="12"/>
      <c r="AF39" s="12"/>
    </row>
    <row r="40" spans="3:32" ht="13" x14ac:dyDescent="0.3">
      <c r="C40" s="19" t="s">
        <v>4</v>
      </c>
      <c r="D40" s="81"/>
      <c r="E40" s="54"/>
      <c r="F40" s="20"/>
      <c r="K40" s="28"/>
      <c r="X40" s="111"/>
      <c r="Y40" s="12"/>
      <c r="Z40" s="12"/>
      <c r="AA40" s="12"/>
      <c r="AB40" s="12"/>
      <c r="AF40" s="12"/>
    </row>
    <row r="41" spans="3:32" x14ac:dyDescent="0.25">
      <c r="C41" s="12" t="s">
        <v>83</v>
      </c>
      <c r="D41" s="266" t="s">
        <v>120</v>
      </c>
      <c r="E41" s="52">
        <v>0.49</v>
      </c>
      <c r="F41" s="20"/>
      <c r="G41" s="20">
        <v>251025</v>
      </c>
      <c r="H41" s="20">
        <v>251025</v>
      </c>
      <c r="I41" s="20">
        <v>251025</v>
      </c>
      <c r="J41" s="20">
        <v>251025</v>
      </c>
      <c r="K41" s="27">
        <v>351425</v>
      </c>
      <c r="L41" s="20"/>
      <c r="M41" s="112">
        <v>251025</v>
      </c>
      <c r="N41" s="112">
        <v>251025</v>
      </c>
      <c r="O41" s="112">
        <v>251025</v>
      </c>
      <c r="P41" s="112">
        <v>251025</v>
      </c>
      <c r="Q41" s="112">
        <v>251025</v>
      </c>
      <c r="R41" s="112">
        <v>251025</v>
      </c>
      <c r="S41" s="112">
        <v>251025</v>
      </c>
      <c r="T41" s="112">
        <v>251025</v>
      </c>
      <c r="U41" s="112">
        <v>251025</v>
      </c>
      <c r="V41" s="112">
        <v>251025</v>
      </c>
      <c r="W41" s="112">
        <v>251025</v>
      </c>
      <c r="X41" s="113">
        <v>351425</v>
      </c>
      <c r="Y41" s="12"/>
      <c r="Z41" s="12"/>
      <c r="AA41" s="12"/>
      <c r="AB41" s="12"/>
      <c r="AF41" s="12"/>
    </row>
    <row r="42" spans="3:32" x14ac:dyDescent="0.25">
      <c r="C42" s="12" t="s">
        <v>82</v>
      </c>
      <c r="D42" s="266" t="s">
        <v>116</v>
      </c>
      <c r="E42" s="55">
        <v>0.94799999999999995</v>
      </c>
      <c r="F42" s="20"/>
      <c r="G42" s="20">
        <v>80400</v>
      </c>
      <c r="H42" s="20">
        <v>80400</v>
      </c>
      <c r="I42" s="20">
        <v>80400</v>
      </c>
      <c r="J42" s="20">
        <v>80400</v>
      </c>
      <c r="K42" s="27">
        <v>130400</v>
      </c>
      <c r="L42" s="20"/>
      <c r="M42" s="112">
        <v>80400</v>
      </c>
      <c r="N42" s="112">
        <v>80400</v>
      </c>
      <c r="O42" s="112">
        <v>80400</v>
      </c>
      <c r="P42" s="112">
        <v>80400</v>
      </c>
      <c r="Q42" s="112">
        <v>80400</v>
      </c>
      <c r="R42" s="112">
        <v>80400</v>
      </c>
      <c r="S42" s="112">
        <v>80400</v>
      </c>
      <c r="T42" s="112">
        <v>80400</v>
      </c>
      <c r="U42" s="112">
        <v>80400</v>
      </c>
      <c r="V42" s="112">
        <v>80400</v>
      </c>
      <c r="W42" s="112">
        <v>110400</v>
      </c>
      <c r="X42" s="113">
        <v>130400</v>
      </c>
      <c r="Y42" s="12"/>
      <c r="Z42" s="12"/>
      <c r="AA42" s="12"/>
      <c r="AB42" s="12"/>
      <c r="AF42" s="12"/>
    </row>
    <row r="43" spans="3:32" ht="13" x14ac:dyDescent="0.3">
      <c r="C43" s="19" t="s">
        <v>10</v>
      </c>
      <c r="D43" s="81"/>
      <c r="E43" s="24"/>
      <c r="F43" s="20"/>
      <c r="K43" s="28"/>
      <c r="X43" s="111"/>
      <c r="Y43" s="12"/>
      <c r="Z43" s="12"/>
      <c r="AA43" s="12"/>
      <c r="AB43" s="12"/>
      <c r="AF43" s="12"/>
    </row>
    <row r="44" spans="3:32" x14ac:dyDescent="0.25">
      <c r="C44" s="12" t="s">
        <v>70</v>
      </c>
      <c r="D44" s="266" t="s">
        <v>116</v>
      </c>
      <c r="E44" s="52">
        <v>1</v>
      </c>
      <c r="F44" s="20"/>
      <c r="G44" s="20">
        <v>173583</v>
      </c>
      <c r="H44" s="20">
        <v>173583</v>
      </c>
      <c r="I44" s="20">
        <v>173583</v>
      </c>
      <c r="J44" s="20">
        <v>173583</v>
      </c>
      <c r="K44" s="27">
        <v>173583</v>
      </c>
      <c r="L44" s="20"/>
      <c r="M44" s="112">
        <v>173583</v>
      </c>
      <c r="N44" s="112">
        <v>173583</v>
      </c>
      <c r="O44" s="112">
        <v>173583</v>
      </c>
      <c r="P44" s="112">
        <v>173583</v>
      </c>
      <c r="Q44" s="112">
        <v>173583</v>
      </c>
      <c r="R44" s="112">
        <v>173583</v>
      </c>
      <c r="S44" s="112">
        <v>173583</v>
      </c>
      <c r="T44" s="112">
        <v>173583</v>
      </c>
      <c r="U44" s="112">
        <v>173583</v>
      </c>
      <c r="V44" s="112">
        <v>173583</v>
      </c>
      <c r="W44" s="112">
        <v>173583</v>
      </c>
      <c r="X44" s="113">
        <v>173583</v>
      </c>
      <c r="Y44" s="12"/>
      <c r="Z44" s="12"/>
      <c r="AA44" s="12"/>
      <c r="AB44" s="12"/>
      <c r="AF44" s="12"/>
    </row>
    <row r="45" spans="3:32" x14ac:dyDescent="0.25">
      <c r="C45" s="18" t="s">
        <v>69</v>
      </c>
      <c r="D45" s="266" t="s">
        <v>116</v>
      </c>
      <c r="E45" s="52">
        <v>1</v>
      </c>
      <c r="F45" s="20"/>
      <c r="G45" s="20">
        <v>371650</v>
      </c>
      <c r="H45" s="20">
        <v>371650</v>
      </c>
      <c r="I45" s="20">
        <v>371650</v>
      </c>
      <c r="J45" s="20">
        <v>371650</v>
      </c>
      <c r="K45" s="27">
        <v>371650</v>
      </c>
      <c r="L45" s="20"/>
      <c r="M45" s="112">
        <v>371650</v>
      </c>
      <c r="N45" s="112">
        <v>371650</v>
      </c>
      <c r="O45" s="112">
        <v>371650</v>
      </c>
      <c r="P45" s="112">
        <v>371650</v>
      </c>
      <c r="Q45" s="112">
        <v>371650</v>
      </c>
      <c r="R45" s="112">
        <v>371650</v>
      </c>
      <c r="S45" s="112">
        <v>371650</v>
      </c>
      <c r="T45" s="112">
        <v>371650</v>
      </c>
      <c r="U45" s="112">
        <v>371650</v>
      </c>
      <c r="V45" s="112">
        <v>371650</v>
      </c>
      <c r="W45" s="112">
        <v>371650</v>
      </c>
      <c r="X45" s="113">
        <v>371650</v>
      </c>
      <c r="Y45" s="12"/>
      <c r="Z45" s="12"/>
      <c r="AA45" s="12"/>
      <c r="AB45" s="12"/>
      <c r="AF45" s="12"/>
    </row>
    <row r="46" spans="3:32" ht="13.4" customHeight="1" x14ac:dyDescent="0.3">
      <c r="C46" s="19" t="s">
        <v>6</v>
      </c>
      <c r="D46" s="81"/>
      <c r="E46" s="24"/>
      <c r="F46" s="20"/>
      <c r="K46" s="28"/>
      <c r="X46" s="111"/>
      <c r="Y46" s="12"/>
      <c r="Z46" s="12"/>
      <c r="AA46" s="12"/>
      <c r="AB46" s="12"/>
      <c r="AF46" s="12"/>
    </row>
    <row r="47" spans="3:32" ht="13.4" customHeight="1" x14ac:dyDescent="0.25">
      <c r="C47" s="12" t="s">
        <v>81</v>
      </c>
      <c r="D47" s="266" t="s">
        <v>120</v>
      </c>
      <c r="E47" s="24">
        <v>0.20849999999999999</v>
      </c>
      <c r="F47" s="20"/>
      <c r="G47" s="20">
        <v>395896</v>
      </c>
      <c r="H47" s="20">
        <v>395896</v>
      </c>
      <c r="I47" s="20">
        <v>395896</v>
      </c>
      <c r="J47" s="20">
        <v>395896</v>
      </c>
      <c r="K47" s="27">
        <v>395896</v>
      </c>
      <c r="L47" s="20"/>
      <c r="M47" s="112">
        <v>395896</v>
      </c>
      <c r="N47" s="112">
        <v>395896</v>
      </c>
      <c r="O47" s="112">
        <v>395896</v>
      </c>
      <c r="P47" s="112">
        <v>395896</v>
      </c>
      <c r="Q47" s="112">
        <v>395896</v>
      </c>
      <c r="R47" s="112">
        <v>395896</v>
      </c>
      <c r="S47" s="112">
        <v>395896</v>
      </c>
      <c r="T47" s="112">
        <v>395896</v>
      </c>
      <c r="U47" s="112">
        <v>395896</v>
      </c>
      <c r="V47" s="112">
        <v>395896</v>
      </c>
      <c r="W47" s="112">
        <v>395896</v>
      </c>
      <c r="X47" s="113">
        <v>395896</v>
      </c>
      <c r="Y47" s="12"/>
      <c r="Z47" s="12"/>
      <c r="AA47" s="12"/>
      <c r="AB47" s="12"/>
      <c r="AF47" s="12"/>
    </row>
    <row r="48" spans="3:32" ht="13.4" customHeight="1" x14ac:dyDescent="0.25">
      <c r="C48" s="18" t="s">
        <v>124</v>
      </c>
      <c r="D48" s="266" t="s">
        <v>120</v>
      </c>
      <c r="E48" s="55">
        <v>0.441</v>
      </c>
      <c r="F48" s="20"/>
      <c r="G48" s="20">
        <v>1319322</v>
      </c>
      <c r="H48" s="20">
        <v>1319322</v>
      </c>
      <c r="I48" s="20">
        <v>1319322</v>
      </c>
      <c r="J48" s="20">
        <v>1541544</v>
      </c>
      <c r="K48" s="27">
        <v>1763064</v>
      </c>
      <c r="L48" s="20"/>
      <c r="M48" s="112">
        <v>1319322</v>
      </c>
      <c r="N48" s="112">
        <v>1319322</v>
      </c>
      <c r="O48" s="112">
        <v>1319322</v>
      </c>
      <c r="P48" s="112">
        <v>1319322</v>
      </c>
      <c r="Q48" s="112">
        <v>1319322</v>
      </c>
      <c r="R48" s="112">
        <v>1319322</v>
      </c>
      <c r="S48" s="112">
        <v>1534322</v>
      </c>
      <c r="T48" s="112">
        <v>1541544</v>
      </c>
      <c r="U48" s="112">
        <v>1763064</v>
      </c>
      <c r="V48" s="112">
        <v>1763064</v>
      </c>
      <c r="W48" s="112">
        <v>1763064</v>
      </c>
      <c r="X48" s="113">
        <v>1763064</v>
      </c>
      <c r="Y48" s="12"/>
      <c r="Z48" s="12"/>
      <c r="AA48" s="12"/>
      <c r="AB48" s="12"/>
      <c r="AF48" s="12"/>
    </row>
    <row r="49" spans="3:32" ht="13.4" customHeight="1" x14ac:dyDescent="0.25">
      <c r="C49" s="26" t="s">
        <v>430</v>
      </c>
      <c r="D49" s="266" t="s">
        <v>125</v>
      </c>
      <c r="E49" s="55">
        <v>0.25</v>
      </c>
      <c r="F49" s="20"/>
      <c r="G49" s="20"/>
      <c r="H49" s="20"/>
      <c r="I49" s="20">
        <v>742705</v>
      </c>
      <c r="J49" s="20">
        <v>1474002</v>
      </c>
      <c r="K49" s="27">
        <v>1496472</v>
      </c>
      <c r="L49" s="20"/>
      <c r="M49" s="112"/>
      <c r="N49" s="112"/>
      <c r="O49" s="112">
        <v>703950</v>
      </c>
      <c r="P49" s="112">
        <v>742705</v>
      </c>
      <c r="Q49" s="112">
        <v>1460468</v>
      </c>
      <c r="R49" s="112">
        <v>1496000</v>
      </c>
      <c r="S49" s="112">
        <v>1474002</v>
      </c>
      <c r="T49" s="112">
        <v>1474002</v>
      </c>
      <c r="U49" s="112">
        <v>1496472</v>
      </c>
      <c r="V49" s="112">
        <v>1496472</v>
      </c>
      <c r="W49" s="112">
        <v>1496472</v>
      </c>
      <c r="X49" s="113">
        <v>1496472</v>
      </c>
      <c r="Y49" s="12"/>
      <c r="Z49" s="12"/>
      <c r="AA49" s="12"/>
      <c r="AB49" s="12"/>
      <c r="AF49" s="12"/>
    </row>
    <row r="50" spans="3:32" ht="13.4" customHeight="1" x14ac:dyDescent="0.3">
      <c r="C50" s="19" t="s">
        <v>7</v>
      </c>
      <c r="D50" s="81"/>
      <c r="E50" s="24"/>
      <c r="F50" s="20"/>
      <c r="K50" s="28"/>
      <c r="X50" s="111"/>
      <c r="Y50" s="12"/>
      <c r="Z50" s="12"/>
      <c r="AA50" s="12"/>
      <c r="AB50" s="12"/>
      <c r="AF50" s="12"/>
    </row>
    <row r="51" spans="3:32" ht="13.4" customHeight="1" x14ac:dyDescent="0.25">
      <c r="C51" s="18" t="s">
        <v>76</v>
      </c>
      <c r="D51" s="266" t="s">
        <v>116</v>
      </c>
      <c r="E51" s="55">
        <v>0.69499999999999995</v>
      </c>
      <c r="F51" s="20"/>
      <c r="G51" s="20">
        <v>1449763</v>
      </c>
      <c r="H51" s="20">
        <v>1449763</v>
      </c>
      <c r="I51" s="20">
        <v>1452263</v>
      </c>
      <c r="J51" s="20">
        <v>1452263</v>
      </c>
      <c r="K51" s="27">
        <v>1449019</v>
      </c>
      <c r="L51" s="20"/>
      <c r="M51" s="112">
        <v>1452163</v>
      </c>
      <c r="N51" s="112">
        <v>1452163</v>
      </c>
      <c r="O51" s="112">
        <v>1452263</v>
      </c>
      <c r="P51" s="112">
        <v>1452263</v>
      </c>
      <c r="Q51" s="112">
        <v>1452263</v>
      </c>
      <c r="R51" s="112">
        <v>1452263</v>
      </c>
      <c r="S51" s="112">
        <v>1452263</v>
      </c>
      <c r="T51" s="112">
        <v>1452263</v>
      </c>
      <c r="U51" s="112">
        <v>1452163</v>
      </c>
      <c r="V51" s="112">
        <v>1452163</v>
      </c>
      <c r="W51" s="112">
        <v>1449019</v>
      </c>
      <c r="X51" s="113">
        <v>1449019</v>
      </c>
      <c r="Y51" s="12"/>
      <c r="Z51" s="12"/>
      <c r="AA51" s="12"/>
      <c r="AB51" s="12"/>
      <c r="AF51" s="12"/>
    </row>
    <row r="52" spans="3:32" ht="13.4" customHeight="1" x14ac:dyDescent="0.25">
      <c r="C52" s="18" t="s">
        <v>75</v>
      </c>
      <c r="D52" s="266" t="s">
        <v>116</v>
      </c>
      <c r="E52" s="55">
        <v>0.69499999999999995</v>
      </c>
      <c r="F52" s="20"/>
      <c r="G52" s="20">
        <v>283850</v>
      </c>
      <c r="H52" s="20">
        <v>283850</v>
      </c>
      <c r="I52" s="20">
        <v>283850</v>
      </c>
      <c r="J52" s="20">
        <v>283850</v>
      </c>
      <c r="K52" s="27">
        <v>283850</v>
      </c>
      <c r="L52" s="20"/>
      <c r="M52" s="112">
        <v>283850</v>
      </c>
      <c r="N52" s="112">
        <v>283850</v>
      </c>
      <c r="O52" s="112">
        <v>283850</v>
      </c>
      <c r="P52" s="112">
        <v>283850</v>
      </c>
      <c r="Q52" s="112">
        <v>283850</v>
      </c>
      <c r="R52" s="112">
        <v>283850</v>
      </c>
      <c r="S52" s="112">
        <v>283850</v>
      </c>
      <c r="T52" s="112">
        <v>283850</v>
      </c>
      <c r="U52" s="112">
        <v>283850</v>
      </c>
      <c r="V52" s="112">
        <v>283850</v>
      </c>
      <c r="W52" s="112">
        <v>283850</v>
      </c>
      <c r="X52" s="113">
        <v>283850</v>
      </c>
      <c r="Y52" s="12"/>
      <c r="Z52" s="12"/>
      <c r="AA52" s="12"/>
      <c r="AB52" s="12"/>
      <c r="AF52" s="12"/>
    </row>
    <row r="53" spans="3:32" ht="13.4" customHeight="1" x14ac:dyDescent="0.25">
      <c r="C53" s="18" t="s">
        <v>74</v>
      </c>
      <c r="D53" s="266" t="s">
        <v>116</v>
      </c>
      <c r="E53" s="55">
        <v>0.69499999999999995</v>
      </c>
      <c r="F53" s="20"/>
      <c r="G53" s="20">
        <v>288070</v>
      </c>
      <c r="H53" s="20">
        <v>288070</v>
      </c>
      <c r="I53" s="20">
        <v>288070</v>
      </c>
      <c r="J53" s="20">
        <v>288070</v>
      </c>
      <c r="K53" s="27">
        <v>288070</v>
      </c>
      <c r="L53" s="20"/>
      <c r="M53" s="112">
        <v>288070</v>
      </c>
      <c r="N53" s="112">
        <v>288070</v>
      </c>
      <c r="O53" s="112">
        <v>288070</v>
      </c>
      <c r="P53" s="112">
        <v>288070</v>
      </c>
      <c r="Q53" s="112">
        <v>288070</v>
      </c>
      <c r="R53" s="112">
        <v>288070</v>
      </c>
      <c r="S53" s="112">
        <v>288070</v>
      </c>
      <c r="T53" s="112">
        <v>288070</v>
      </c>
      <c r="U53" s="112">
        <v>288070</v>
      </c>
      <c r="V53" s="112">
        <v>288070</v>
      </c>
      <c r="W53" s="112">
        <v>288070</v>
      </c>
      <c r="X53" s="113">
        <v>288070</v>
      </c>
      <c r="Y53" s="12"/>
      <c r="Z53" s="12"/>
      <c r="AA53" s="12"/>
      <c r="AB53" s="12"/>
      <c r="AF53" s="12"/>
    </row>
    <row r="54" spans="3:32" ht="13.4" customHeight="1" x14ac:dyDescent="0.25">
      <c r="C54" s="18" t="s">
        <v>73</v>
      </c>
      <c r="D54" s="266" t="s">
        <v>116</v>
      </c>
      <c r="E54" s="55">
        <v>0.69499999999999995</v>
      </c>
      <c r="F54" s="20"/>
      <c r="G54" s="20">
        <v>1263079</v>
      </c>
      <c r="H54" s="20">
        <v>1262146</v>
      </c>
      <c r="I54" s="20">
        <v>1262184</v>
      </c>
      <c r="J54" s="20">
        <v>1328902</v>
      </c>
      <c r="K54" s="27">
        <v>1331332</v>
      </c>
      <c r="L54" s="20"/>
      <c r="M54" s="112">
        <v>1262146</v>
      </c>
      <c r="N54" s="112">
        <v>1262146</v>
      </c>
      <c r="O54" s="112">
        <v>1262184</v>
      </c>
      <c r="P54" s="112">
        <v>1262184</v>
      </c>
      <c r="Q54" s="112">
        <v>1262184</v>
      </c>
      <c r="R54" s="112">
        <v>1262184</v>
      </c>
      <c r="S54" s="112">
        <v>1262184</v>
      </c>
      <c r="T54" s="112">
        <v>1328902</v>
      </c>
      <c r="U54" s="112">
        <v>1339579</v>
      </c>
      <c r="V54" s="112">
        <v>1339579</v>
      </c>
      <c r="W54" s="112">
        <v>1331332</v>
      </c>
      <c r="X54" s="113">
        <v>1331332</v>
      </c>
      <c r="Y54" s="12"/>
      <c r="Z54" s="12"/>
      <c r="AA54" s="12"/>
      <c r="AB54" s="12"/>
      <c r="AF54" s="12"/>
    </row>
    <row r="55" spans="3:32" ht="13.4" customHeight="1" x14ac:dyDescent="0.25">
      <c r="C55" s="18" t="s">
        <v>126</v>
      </c>
      <c r="D55" s="266" t="s">
        <v>122</v>
      </c>
      <c r="E55" s="370" t="s">
        <v>331</v>
      </c>
      <c r="F55" s="20"/>
      <c r="G55" s="20">
        <v>480000</v>
      </c>
      <c r="H55" s="20">
        <v>1470000</v>
      </c>
      <c r="I55" s="20">
        <v>1470000</v>
      </c>
      <c r="J55" s="20">
        <v>1470000</v>
      </c>
      <c r="K55" s="27">
        <v>1470000</v>
      </c>
      <c r="L55" s="20"/>
      <c r="M55" s="112">
        <v>1470000</v>
      </c>
      <c r="N55" s="112">
        <v>1470000</v>
      </c>
      <c r="O55" s="112">
        <v>1470000</v>
      </c>
      <c r="P55" s="112">
        <v>1470000</v>
      </c>
      <c r="Q55" s="112">
        <v>1470000</v>
      </c>
      <c r="R55" s="112">
        <v>1470000</v>
      </c>
      <c r="S55" s="112">
        <v>1470000</v>
      </c>
      <c r="T55" s="112">
        <v>1470000</v>
      </c>
      <c r="U55" s="112">
        <v>1470000</v>
      </c>
      <c r="V55" s="112">
        <v>1470000</v>
      </c>
      <c r="W55" s="112">
        <v>1470000</v>
      </c>
      <c r="X55" s="113">
        <v>1470000</v>
      </c>
      <c r="Y55" s="12"/>
      <c r="Z55" s="12"/>
      <c r="AA55" s="12"/>
      <c r="AB55" s="12"/>
      <c r="AF55" s="12"/>
    </row>
    <row r="56" spans="3:32" ht="13.4" customHeight="1" x14ac:dyDescent="0.3">
      <c r="C56" s="19" t="s">
        <v>8</v>
      </c>
      <c r="D56" s="81"/>
      <c r="E56" s="24"/>
      <c r="F56" s="20"/>
      <c r="K56" s="28"/>
      <c r="X56" s="111"/>
      <c r="Y56" s="12"/>
      <c r="Z56" s="12"/>
      <c r="AA56" s="12"/>
      <c r="AB56" s="12"/>
      <c r="AF56" s="12"/>
    </row>
    <row r="57" spans="3:32" ht="13.4" customHeight="1" x14ac:dyDescent="0.25">
      <c r="C57" s="12" t="s">
        <v>72</v>
      </c>
      <c r="D57" s="266" t="s">
        <v>120</v>
      </c>
      <c r="E57" s="52">
        <v>0.49</v>
      </c>
      <c r="F57" s="20"/>
      <c r="G57" s="20">
        <v>713000</v>
      </c>
      <c r="H57" s="20">
        <v>713000</v>
      </c>
      <c r="I57" s="20">
        <v>713000</v>
      </c>
      <c r="J57" s="20">
        <v>713000</v>
      </c>
      <c r="K57" s="27">
        <v>722800</v>
      </c>
      <c r="L57" s="20"/>
      <c r="M57" s="112">
        <v>713000</v>
      </c>
      <c r="N57" s="112">
        <v>713000</v>
      </c>
      <c r="O57" s="112">
        <v>713000</v>
      </c>
      <c r="P57" s="112">
        <v>713000</v>
      </c>
      <c r="Q57" s="112">
        <v>713000</v>
      </c>
      <c r="R57" s="112">
        <v>713000</v>
      </c>
      <c r="S57" s="112">
        <v>713000</v>
      </c>
      <c r="T57" s="112">
        <v>713000</v>
      </c>
      <c r="U57" s="112">
        <v>720300</v>
      </c>
      <c r="V57" s="112">
        <v>720300</v>
      </c>
      <c r="W57" s="112">
        <v>722800</v>
      </c>
      <c r="X57" s="113">
        <v>722800</v>
      </c>
      <c r="Y57" s="12"/>
      <c r="Z57" s="12"/>
      <c r="AA57" s="12"/>
      <c r="AB57" s="12"/>
      <c r="AF57" s="12"/>
    </row>
    <row r="58" spans="3:32" ht="13.4" customHeight="1" x14ac:dyDescent="0.3">
      <c r="C58" s="19" t="s">
        <v>49</v>
      </c>
      <c r="D58" s="81"/>
      <c r="E58" s="52"/>
      <c r="F58" s="20"/>
      <c r="K58" s="28"/>
      <c r="X58" s="111"/>
      <c r="Y58" s="12"/>
      <c r="Z58" s="12"/>
      <c r="AA58" s="12"/>
      <c r="AB58" s="12"/>
      <c r="AF58" s="12"/>
    </row>
    <row r="59" spans="3:32" ht="13.4" customHeight="1" x14ac:dyDescent="0.25">
      <c r="C59" s="26" t="s">
        <v>431</v>
      </c>
      <c r="D59" s="266" t="s">
        <v>125</v>
      </c>
      <c r="E59" s="56">
        <v>0.22</v>
      </c>
      <c r="F59" s="20"/>
      <c r="G59" s="25">
        <v>191000</v>
      </c>
      <c r="H59" s="25">
        <v>474919</v>
      </c>
      <c r="I59" s="25">
        <v>548999</v>
      </c>
      <c r="J59" s="25">
        <v>568000</v>
      </c>
      <c r="K59" s="29">
        <v>568000</v>
      </c>
      <c r="L59" s="25"/>
      <c r="M59" s="114">
        <v>493000</v>
      </c>
      <c r="N59" s="114">
        <v>548999</v>
      </c>
      <c r="O59" s="114">
        <v>548999</v>
      </c>
      <c r="P59" s="114">
        <v>548999</v>
      </c>
      <c r="Q59" s="114">
        <v>568000</v>
      </c>
      <c r="R59" s="114">
        <v>568000</v>
      </c>
      <c r="S59" s="114">
        <v>568000</v>
      </c>
      <c r="T59" s="114">
        <v>568000</v>
      </c>
      <c r="U59" s="114">
        <v>568000</v>
      </c>
      <c r="V59" s="114">
        <v>568000</v>
      </c>
      <c r="W59" s="114">
        <v>568000</v>
      </c>
      <c r="X59" s="113">
        <v>568000</v>
      </c>
      <c r="Y59" s="12"/>
      <c r="Z59" s="12"/>
      <c r="AA59" s="12"/>
      <c r="AB59" s="12"/>
      <c r="AF59" s="12"/>
    </row>
    <row r="60" spans="3:32" ht="13.4" customHeight="1" x14ac:dyDescent="0.3">
      <c r="C60" s="26" t="s">
        <v>19</v>
      </c>
      <c r="D60" s="266" t="s">
        <v>122</v>
      </c>
      <c r="E60" s="370" t="s">
        <v>436</v>
      </c>
      <c r="F60" s="20"/>
      <c r="G60" s="25">
        <v>1457987</v>
      </c>
      <c r="H60" s="25">
        <v>1457987</v>
      </c>
      <c r="I60" s="25">
        <v>1457987</v>
      </c>
      <c r="J60" s="25">
        <v>1457987</v>
      </c>
      <c r="K60" s="29">
        <v>1457987</v>
      </c>
      <c r="L60" s="25"/>
      <c r="M60" s="114">
        <v>1457987</v>
      </c>
      <c r="N60" s="114">
        <v>1457987</v>
      </c>
      <c r="O60" s="114">
        <v>1457987</v>
      </c>
      <c r="P60" s="114">
        <v>1457987</v>
      </c>
      <c r="Q60" s="114">
        <v>1457987</v>
      </c>
      <c r="R60" s="114">
        <v>1457987</v>
      </c>
      <c r="S60" s="114">
        <v>1457987</v>
      </c>
      <c r="T60" s="114">
        <v>1457987</v>
      </c>
      <c r="U60" s="114">
        <v>1457987</v>
      </c>
      <c r="V60" s="114">
        <v>1457987</v>
      </c>
      <c r="W60" s="114">
        <v>1457987</v>
      </c>
      <c r="X60" s="113">
        <v>1457987</v>
      </c>
      <c r="Y60" s="12"/>
      <c r="Z60" s="12"/>
      <c r="AA60" s="12"/>
      <c r="AB60" s="12"/>
      <c r="AF60" s="12"/>
    </row>
    <row r="61" spans="3:32" ht="13.4" customHeight="1" x14ac:dyDescent="0.3">
      <c r="C61" s="26" t="s">
        <v>48</v>
      </c>
      <c r="D61" s="266" t="s">
        <v>122</v>
      </c>
      <c r="E61" s="370" t="s">
        <v>436</v>
      </c>
      <c r="F61" s="20"/>
      <c r="G61" s="25">
        <v>331838</v>
      </c>
      <c r="H61" s="25">
        <v>331838</v>
      </c>
      <c r="I61" s="25">
        <v>331838</v>
      </c>
      <c r="J61" s="25">
        <v>331838</v>
      </c>
      <c r="K61" s="29">
        <v>331838</v>
      </c>
      <c r="L61" s="25"/>
      <c r="M61" s="114">
        <v>331838</v>
      </c>
      <c r="N61" s="114">
        <v>331838</v>
      </c>
      <c r="O61" s="114">
        <v>331838</v>
      </c>
      <c r="P61" s="114">
        <v>331838</v>
      </c>
      <c r="Q61" s="114">
        <v>331838</v>
      </c>
      <c r="R61" s="114">
        <v>331838</v>
      </c>
      <c r="S61" s="114">
        <v>331838</v>
      </c>
      <c r="T61" s="114">
        <v>331838</v>
      </c>
      <c r="U61" s="114">
        <v>331838</v>
      </c>
      <c r="V61" s="114">
        <v>331838</v>
      </c>
      <c r="W61" s="114">
        <v>331838</v>
      </c>
      <c r="X61" s="113">
        <v>331838</v>
      </c>
      <c r="Y61" s="12"/>
      <c r="Z61" s="12"/>
      <c r="AA61" s="12"/>
      <c r="AB61" s="12"/>
      <c r="AF61" s="12"/>
    </row>
    <row r="62" spans="3:32" ht="13.4" customHeight="1" x14ac:dyDescent="0.3">
      <c r="C62" s="19" t="s">
        <v>20</v>
      </c>
      <c r="D62" s="81"/>
      <c r="E62" s="24"/>
      <c r="F62" s="20"/>
      <c r="K62" s="28"/>
      <c r="X62" s="111"/>
      <c r="Y62" s="12"/>
      <c r="Z62" s="12"/>
      <c r="AA62" s="12"/>
      <c r="AB62" s="12"/>
      <c r="AF62" s="12"/>
    </row>
    <row r="63" spans="3:32" ht="13.4" customHeight="1" x14ac:dyDescent="0.25">
      <c r="C63" s="18" t="s">
        <v>47</v>
      </c>
      <c r="D63" s="266" t="s">
        <v>120</v>
      </c>
      <c r="E63" s="52">
        <v>0.5</v>
      </c>
      <c r="F63" s="20"/>
      <c r="G63" s="20">
        <v>82400</v>
      </c>
      <c r="H63" s="20">
        <v>82400</v>
      </c>
      <c r="I63" s="20">
        <v>82400</v>
      </c>
      <c r="J63" s="20">
        <v>82400</v>
      </c>
      <c r="K63" s="27">
        <v>82400</v>
      </c>
      <c r="L63" s="20"/>
      <c r="M63" s="112">
        <v>82400</v>
      </c>
      <c r="N63" s="112">
        <v>82400</v>
      </c>
      <c r="O63" s="112">
        <v>82400</v>
      </c>
      <c r="P63" s="112">
        <v>82400</v>
      </c>
      <c r="Q63" s="112">
        <v>82400</v>
      </c>
      <c r="R63" s="112">
        <v>82400</v>
      </c>
      <c r="S63" s="112">
        <v>82400</v>
      </c>
      <c r="T63" s="112">
        <v>82400</v>
      </c>
      <c r="U63" s="112">
        <v>82400</v>
      </c>
      <c r="V63" s="112">
        <v>82400</v>
      </c>
      <c r="W63" s="112">
        <v>82400</v>
      </c>
      <c r="X63" s="113">
        <v>82400</v>
      </c>
      <c r="Y63" s="12"/>
      <c r="Z63" s="12"/>
      <c r="AA63" s="12"/>
      <c r="AB63" s="12"/>
      <c r="AF63" s="12"/>
    </row>
    <row r="64" spans="3:32" ht="13.4" customHeight="1" x14ac:dyDescent="0.3">
      <c r="C64" s="19" t="s">
        <v>46</v>
      </c>
      <c r="D64" s="81"/>
      <c r="E64" s="24"/>
      <c r="F64" s="20"/>
      <c r="K64" s="28"/>
      <c r="X64" s="111"/>
      <c r="Y64" s="12"/>
      <c r="Z64" s="12"/>
      <c r="AA64" s="12"/>
      <c r="AB64" s="12"/>
      <c r="AF64" s="12"/>
    </row>
    <row r="65" spans="3:32" ht="13.4" customHeight="1" x14ac:dyDescent="0.25">
      <c r="C65" s="12" t="s">
        <v>45</v>
      </c>
      <c r="D65" s="266" t="s">
        <v>120</v>
      </c>
      <c r="E65" s="24">
        <v>0.33329999999999999</v>
      </c>
      <c r="F65" s="20"/>
      <c r="G65" s="20">
        <v>2615732</v>
      </c>
      <c r="H65" s="20">
        <v>2615732</v>
      </c>
      <c r="I65" s="20">
        <v>2615732</v>
      </c>
      <c r="J65" s="20">
        <v>2615732</v>
      </c>
      <c r="K65" s="27">
        <v>2615732</v>
      </c>
      <c r="L65" s="20"/>
      <c r="M65" s="112">
        <v>2615732</v>
      </c>
      <c r="N65" s="112">
        <v>2615732</v>
      </c>
      <c r="O65" s="112">
        <v>2615732</v>
      </c>
      <c r="P65" s="112">
        <v>2615732</v>
      </c>
      <c r="Q65" s="112">
        <v>2615732</v>
      </c>
      <c r="R65" s="112">
        <v>2615732</v>
      </c>
      <c r="S65" s="112">
        <v>2615732</v>
      </c>
      <c r="T65" s="112">
        <v>2615732</v>
      </c>
      <c r="U65" s="112">
        <v>2615732</v>
      </c>
      <c r="V65" s="112">
        <v>2615732</v>
      </c>
      <c r="W65" s="112">
        <v>2615732</v>
      </c>
      <c r="X65" s="113">
        <v>2615732</v>
      </c>
      <c r="Y65" s="12"/>
      <c r="Z65" s="12"/>
      <c r="AA65" s="12"/>
      <c r="AB65" s="12"/>
      <c r="AF65" s="12"/>
    </row>
    <row r="66" spans="3:32" x14ac:dyDescent="0.25">
      <c r="D66" s="266"/>
      <c r="E66" s="24"/>
      <c r="F66" s="20"/>
      <c r="G66" s="20"/>
      <c r="H66" s="20"/>
      <c r="I66" s="20"/>
      <c r="J66" s="20"/>
      <c r="K66" s="27"/>
      <c r="L66" s="20"/>
      <c r="M66" s="112"/>
      <c r="N66" s="112"/>
      <c r="O66" s="112"/>
      <c r="P66" s="112"/>
      <c r="Q66" s="112"/>
      <c r="R66" s="112"/>
      <c r="S66" s="112"/>
      <c r="T66" s="112"/>
      <c r="U66" s="112"/>
      <c r="V66" s="112"/>
      <c r="W66" s="112"/>
      <c r="X66" s="113"/>
      <c r="Y66" s="12"/>
      <c r="Z66" s="12"/>
      <c r="AA66" s="12"/>
      <c r="AB66" s="12"/>
      <c r="AF66" s="12"/>
    </row>
    <row r="67" spans="3:32" ht="15.5" x14ac:dyDescent="0.35">
      <c r="C67" s="188" t="s">
        <v>208</v>
      </c>
      <c r="D67" s="81"/>
      <c r="E67" s="28"/>
      <c r="F67" s="20"/>
      <c r="K67" s="28"/>
      <c r="X67" s="111"/>
      <c r="Y67" s="12"/>
      <c r="Z67" s="12"/>
      <c r="AA67" s="12"/>
      <c r="AB67" s="12"/>
      <c r="AF67" s="12"/>
    </row>
    <row r="68" spans="3:32" ht="13.4" customHeight="1" x14ac:dyDescent="0.3">
      <c r="C68" s="19" t="s">
        <v>28</v>
      </c>
      <c r="D68" s="81"/>
      <c r="E68" s="24"/>
      <c r="F68" s="20"/>
      <c r="K68" s="28"/>
      <c r="X68" s="111"/>
      <c r="Y68" s="12"/>
      <c r="Z68" s="12"/>
      <c r="AA68" s="12"/>
      <c r="AB68" s="12"/>
      <c r="AF68" s="12"/>
    </row>
    <row r="69" spans="3:32" ht="13.4" customHeight="1" x14ac:dyDescent="0.25">
      <c r="C69" s="18" t="s">
        <v>127</v>
      </c>
      <c r="D69" s="266" t="s">
        <v>120</v>
      </c>
      <c r="E69" s="52">
        <v>0.49</v>
      </c>
      <c r="F69" s="20"/>
      <c r="G69" s="20">
        <v>1337055</v>
      </c>
      <c r="H69" s="20">
        <v>1337055</v>
      </c>
      <c r="I69" s="20">
        <v>1338522</v>
      </c>
      <c r="J69" s="20"/>
      <c r="K69" s="27"/>
      <c r="L69" s="20"/>
      <c r="M69" s="112">
        <v>1338522</v>
      </c>
      <c r="N69" s="112">
        <v>1338522</v>
      </c>
      <c r="O69" s="112">
        <v>1338522</v>
      </c>
      <c r="P69" s="112">
        <v>1338522</v>
      </c>
      <c r="Q69" s="112">
        <v>1338522</v>
      </c>
      <c r="R69" s="112">
        <v>1338522</v>
      </c>
      <c r="S69" s="112">
        <v>1338522</v>
      </c>
      <c r="T69" s="112"/>
      <c r="U69" s="112"/>
      <c r="V69" s="112"/>
      <c r="W69" s="112"/>
      <c r="X69" s="113"/>
      <c r="Y69" s="12"/>
      <c r="Z69" s="12"/>
      <c r="AA69" s="12"/>
      <c r="AB69" s="12"/>
      <c r="AF69" s="12"/>
    </row>
    <row r="70" spans="3:32" ht="13.4" customHeight="1" x14ac:dyDescent="0.25">
      <c r="C70" s="18" t="s">
        <v>80</v>
      </c>
      <c r="D70" s="266" t="s">
        <v>120</v>
      </c>
      <c r="E70" s="52">
        <v>0.5</v>
      </c>
      <c r="F70" s="20"/>
      <c r="G70" s="20">
        <v>441036</v>
      </c>
      <c r="H70" s="20">
        <v>466686</v>
      </c>
      <c r="I70" s="20">
        <v>466686</v>
      </c>
      <c r="J70" s="20">
        <v>466686</v>
      </c>
      <c r="K70" s="27">
        <v>466686</v>
      </c>
      <c r="L70" s="20"/>
      <c r="M70" s="112">
        <v>466686</v>
      </c>
      <c r="N70" s="112">
        <v>466686</v>
      </c>
      <c r="O70" s="112">
        <v>466686</v>
      </c>
      <c r="P70" s="112">
        <v>466686</v>
      </c>
      <c r="Q70" s="112">
        <v>466686</v>
      </c>
      <c r="R70" s="112">
        <v>466686</v>
      </c>
      <c r="S70" s="112">
        <v>466686</v>
      </c>
      <c r="T70" s="112">
        <v>466686</v>
      </c>
      <c r="U70" s="112">
        <v>466686</v>
      </c>
      <c r="V70" s="112">
        <v>466686</v>
      </c>
      <c r="W70" s="112">
        <v>466686</v>
      </c>
      <c r="X70" s="113">
        <v>466686</v>
      </c>
      <c r="Y70" s="12"/>
      <c r="Z70" s="12"/>
      <c r="AA70" s="12"/>
      <c r="AB70" s="12"/>
      <c r="AF70" s="12"/>
    </row>
    <row r="71" spans="3:32" ht="13.4" customHeight="1" x14ac:dyDescent="0.25">
      <c r="C71" s="18" t="s">
        <v>128</v>
      </c>
      <c r="D71" s="266" t="s">
        <v>125</v>
      </c>
      <c r="E71" s="52">
        <v>0.3</v>
      </c>
      <c r="F71" s="20"/>
      <c r="G71" s="20">
        <v>896000</v>
      </c>
      <c r="H71" s="20">
        <v>896000</v>
      </c>
      <c r="I71" s="20">
        <v>896000</v>
      </c>
      <c r="J71" s="20">
        <v>896000</v>
      </c>
      <c r="K71" s="27">
        <v>896000</v>
      </c>
      <c r="L71" s="20"/>
      <c r="M71" s="112">
        <v>896000</v>
      </c>
      <c r="N71" s="112">
        <v>896000</v>
      </c>
      <c r="O71" s="112">
        <v>896000</v>
      </c>
      <c r="P71" s="112">
        <v>896000</v>
      </c>
      <c r="Q71" s="112">
        <v>896000</v>
      </c>
      <c r="R71" s="112">
        <v>896000</v>
      </c>
      <c r="S71" s="112">
        <v>896000</v>
      </c>
      <c r="T71" s="112">
        <v>896000</v>
      </c>
      <c r="U71" s="112">
        <v>896000</v>
      </c>
      <c r="V71" s="112">
        <v>896000</v>
      </c>
      <c r="W71" s="112">
        <v>896000</v>
      </c>
      <c r="X71" s="113">
        <v>896000</v>
      </c>
      <c r="Y71" s="12"/>
      <c r="Z71" s="12"/>
      <c r="AA71" s="12"/>
      <c r="AB71" s="12"/>
      <c r="AF71" s="12"/>
    </row>
    <row r="72" spans="3:32" ht="13.4" customHeight="1" x14ac:dyDescent="0.25">
      <c r="C72" s="26" t="s">
        <v>432</v>
      </c>
      <c r="D72" s="266" t="s">
        <v>116</v>
      </c>
      <c r="E72" s="52">
        <v>0.85</v>
      </c>
      <c r="F72" s="20"/>
      <c r="G72" s="20">
        <v>71050</v>
      </c>
      <c r="H72" s="20">
        <v>71050</v>
      </c>
      <c r="I72" s="20">
        <v>71050</v>
      </c>
      <c r="J72" s="20">
        <v>71050</v>
      </c>
      <c r="K72" s="27">
        <v>70550</v>
      </c>
      <c r="L72" s="20"/>
      <c r="M72" s="112">
        <v>71050</v>
      </c>
      <c r="N72" s="112">
        <v>71050</v>
      </c>
      <c r="O72" s="112">
        <v>71050</v>
      </c>
      <c r="P72" s="112">
        <v>71050</v>
      </c>
      <c r="Q72" s="112">
        <v>71050</v>
      </c>
      <c r="R72" s="112">
        <v>71050</v>
      </c>
      <c r="S72" s="112">
        <v>71050</v>
      </c>
      <c r="T72" s="112">
        <v>71050</v>
      </c>
      <c r="U72" s="112">
        <v>71050</v>
      </c>
      <c r="V72" s="112">
        <v>71050</v>
      </c>
      <c r="W72" s="112">
        <v>70550</v>
      </c>
      <c r="X72" s="113">
        <v>70550</v>
      </c>
      <c r="Y72" s="12"/>
      <c r="Z72" s="12"/>
      <c r="AA72" s="12"/>
      <c r="AB72" s="12"/>
      <c r="AF72" s="12"/>
    </row>
    <row r="73" spans="3:32" ht="13.4" customHeight="1" x14ac:dyDescent="0.25">
      <c r="C73" s="18" t="s">
        <v>79</v>
      </c>
      <c r="D73" s="266" t="s">
        <v>116</v>
      </c>
      <c r="E73" s="55">
        <v>0.41699999999999998</v>
      </c>
      <c r="F73" s="20"/>
      <c r="G73" s="20">
        <v>183800</v>
      </c>
      <c r="H73" s="20">
        <v>183800</v>
      </c>
      <c r="I73" s="20">
        <v>183800</v>
      </c>
      <c r="J73" s="20">
        <v>183800</v>
      </c>
      <c r="K73" s="27">
        <v>183800</v>
      </c>
      <c r="L73" s="20"/>
      <c r="M73" s="112">
        <v>183800</v>
      </c>
      <c r="N73" s="112">
        <v>183800</v>
      </c>
      <c r="O73" s="112">
        <v>183800</v>
      </c>
      <c r="P73" s="112">
        <v>183800</v>
      </c>
      <c r="Q73" s="112">
        <v>183800</v>
      </c>
      <c r="R73" s="112">
        <v>183800</v>
      </c>
      <c r="S73" s="112">
        <v>183800</v>
      </c>
      <c r="T73" s="112">
        <v>183800</v>
      </c>
      <c r="U73" s="112">
        <v>183800</v>
      </c>
      <c r="V73" s="112">
        <v>183800</v>
      </c>
      <c r="W73" s="112">
        <v>183800</v>
      </c>
      <c r="X73" s="113">
        <v>183800</v>
      </c>
      <c r="Y73" s="12"/>
      <c r="Z73" s="12"/>
      <c r="AA73" s="12"/>
      <c r="AB73" s="12"/>
      <c r="AF73" s="12"/>
    </row>
    <row r="74" spans="3:32" ht="13.4" customHeight="1" x14ac:dyDescent="0.25">
      <c r="C74" s="81" t="s">
        <v>282</v>
      </c>
      <c r="D74" s="266" t="s">
        <v>120</v>
      </c>
      <c r="E74" s="52">
        <v>0.5</v>
      </c>
      <c r="F74" s="20"/>
      <c r="G74" s="20">
        <v>38000</v>
      </c>
      <c r="H74" s="20"/>
      <c r="I74" s="20"/>
      <c r="J74" s="20"/>
      <c r="K74" s="27"/>
      <c r="L74" s="20"/>
      <c r="M74" s="112"/>
      <c r="N74" s="112"/>
      <c r="O74" s="112"/>
      <c r="P74" s="112"/>
      <c r="Q74" s="112"/>
      <c r="R74" s="112"/>
      <c r="S74" s="112"/>
      <c r="T74" s="112"/>
      <c r="U74" s="112"/>
      <c r="V74" s="112"/>
      <c r="W74" s="112"/>
      <c r="X74" s="113"/>
      <c r="Y74" s="12"/>
      <c r="Z74" s="12"/>
      <c r="AA74" s="12"/>
      <c r="AB74" s="12"/>
      <c r="AF74" s="12"/>
    </row>
    <row r="75" spans="3:32" ht="13.4" customHeight="1" x14ac:dyDescent="0.25">
      <c r="C75" s="81" t="s">
        <v>78</v>
      </c>
      <c r="D75" s="266" t="s">
        <v>120</v>
      </c>
      <c r="E75" s="52">
        <v>0.5</v>
      </c>
      <c r="F75" s="20"/>
      <c r="G75" s="20">
        <v>375300</v>
      </c>
      <c r="H75" s="20">
        <v>375300</v>
      </c>
      <c r="I75" s="20">
        <v>375300</v>
      </c>
      <c r="J75" s="20">
        <v>375300</v>
      </c>
      <c r="K75" s="27">
        <v>375300</v>
      </c>
      <c r="L75" s="20"/>
      <c r="M75" s="112">
        <v>375300</v>
      </c>
      <c r="N75" s="112">
        <v>375300</v>
      </c>
      <c r="O75" s="112">
        <v>375300</v>
      </c>
      <c r="P75" s="112">
        <v>375300</v>
      </c>
      <c r="Q75" s="112">
        <v>375300</v>
      </c>
      <c r="R75" s="112">
        <v>375300</v>
      </c>
      <c r="S75" s="112">
        <v>375300</v>
      </c>
      <c r="T75" s="112">
        <v>375300</v>
      </c>
      <c r="U75" s="112">
        <v>375300</v>
      </c>
      <c r="V75" s="112">
        <v>375300</v>
      </c>
      <c r="W75" s="112">
        <v>375300</v>
      </c>
      <c r="X75" s="113">
        <v>375300</v>
      </c>
      <c r="Y75" s="12"/>
      <c r="Z75" s="12"/>
      <c r="AA75" s="12"/>
      <c r="AB75" s="12"/>
      <c r="AF75" s="12"/>
    </row>
    <row r="76" spans="3:32" ht="13.4" customHeight="1" x14ac:dyDescent="0.25">
      <c r="C76" s="81" t="s">
        <v>77</v>
      </c>
      <c r="D76" s="266" t="s">
        <v>116</v>
      </c>
      <c r="E76" s="52">
        <v>1</v>
      </c>
      <c r="F76" s="20"/>
      <c r="G76" s="20">
        <v>498490</v>
      </c>
      <c r="H76" s="20">
        <v>492920</v>
      </c>
      <c r="I76" s="20">
        <v>492920</v>
      </c>
      <c r="J76" s="20">
        <v>492920</v>
      </c>
      <c r="K76" s="27">
        <v>492920</v>
      </c>
      <c r="L76" s="20"/>
      <c r="M76" s="112">
        <v>492920</v>
      </c>
      <c r="N76" s="112">
        <v>492920</v>
      </c>
      <c r="O76" s="112">
        <v>492920</v>
      </c>
      <c r="P76" s="112">
        <v>492920</v>
      </c>
      <c r="Q76" s="112">
        <v>492920</v>
      </c>
      <c r="R76" s="112">
        <v>492920</v>
      </c>
      <c r="S76" s="112">
        <v>492920</v>
      </c>
      <c r="T76" s="112">
        <v>492920</v>
      </c>
      <c r="U76" s="112">
        <v>492920</v>
      </c>
      <c r="V76" s="112">
        <v>492920</v>
      </c>
      <c r="W76" s="112">
        <v>492920</v>
      </c>
      <c r="X76" s="113">
        <v>492920</v>
      </c>
      <c r="Y76" s="12"/>
      <c r="Z76" s="12"/>
      <c r="AA76" s="12"/>
      <c r="AB76" s="12"/>
      <c r="AF76" s="12"/>
    </row>
    <row r="77" spans="3:32" ht="13.4" customHeight="1" x14ac:dyDescent="0.3">
      <c r="C77" s="19" t="s">
        <v>5</v>
      </c>
      <c r="D77" s="81"/>
      <c r="E77" s="24"/>
      <c r="F77" s="20"/>
      <c r="K77" s="28"/>
      <c r="X77" s="111"/>
      <c r="Y77" s="12"/>
      <c r="Z77" s="12"/>
      <c r="AA77" s="12"/>
      <c r="AB77" s="12"/>
      <c r="AF77" s="12"/>
    </row>
    <row r="78" spans="3:32" ht="13.4" customHeight="1" x14ac:dyDescent="0.25">
      <c r="C78" s="18" t="s">
        <v>129</v>
      </c>
      <c r="D78" s="266" t="s">
        <v>120</v>
      </c>
      <c r="E78" s="52">
        <v>0.51</v>
      </c>
      <c r="F78" s="20"/>
      <c r="G78" s="20">
        <v>274600</v>
      </c>
      <c r="H78" s="20">
        <v>278600</v>
      </c>
      <c r="I78" s="20">
        <v>278600</v>
      </c>
      <c r="J78" s="20">
        <v>278600</v>
      </c>
      <c r="K78" s="27">
        <v>278600</v>
      </c>
      <c r="L78" s="20"/>
      <c r="M78" s="112">
        <v>278600</v>
      </c>
      <c r="N78" s="112">
        <v>278600</v>
      </c>
      <c r="O78" s="112">
        <v>278600</v>
      </c>
      <c r="P78" s="112">
        <v>278600</v>
      </c>
      <c r="Q78" s="112">
        <v>278600</v>
      </c>
      <c r="R78" s="112">
        <v>278600</v>
      </c>
      <c r="S78" s="112">
        <v>278600</v>
      </c>
      <c r="T78" s="112">
        <v>278600</v>
      </c>
      <c r="U78" s="112">
        <v>278600</v>
      </c>
      <c r="V78" s="112">
        <v>278600</v>
      </c>
      <c r="W78" s="112">
        <v>278600</v>
      </c>
      <c r="X78" s="113">
        <v>278600</v>
      </c>
      <c r="Y78" s="12"/>
      <c r="Z78" s="12"/>
      <c r="AA78" s="12"/>
      <c r="AB78" s="12"/>
      <c r="AF78" s="12"/>
    </row>
    <row r="79" spans="3:32" ht="13.4" customHeight="1" x14ac:dyDescent="0.3">
      <c r="C79" s="19" t="s">
        <v>9</v>
      </c>
      <c r="D79" s="81"/>
      <c r="E79" s="52"/>
      <c r="F79" s="20"/>
      <c r="K79" s="28"/>
      <c r="X79" s="111"/>
      <c r="Y79" s="12"/>
      <c r="Z79" s="12"/>
      <c r="AA79" s="12"/>
      <c r="AB79" s="12"/>
      <c r="AF79" s="12"/>
    </row>
    <row r="80" spans="3:32" ht="13.4" customHeight="1" x14ac:dyDescent="0.25">
      <c r="C80" s="18" t="s">
        <v>71</v>
      </c>
      <c r="D80" s="266" t="s">
        <v>116</v>
      </c>
      <c r="E80" s="52">
        <v>1</v>
      </c>
      <c r="F80" s="20"/>
      <c r="G80" s="20">
        <v>48200</v>
      </c>
      <c r="H80" s="20">
        <v>48200</v>
      </c>
      <c r="I80" s="20">
        <v>48200</v>
      </c>
      <c r="J80" s="20">
        <v>48200</v>
      </c>
      <c r="K80" s="27">
        <v>68200</v>
      </c>
      <c r="L80" s="20"/>
      <c r="M80" s="112">
        <v>48200</v>
      </c>
      <c r="N80" s="112">
        <v>48200</v>
      </c>
      <c r="O80" s="112">
        <v>48200</v>
      </c>
      <c r="P80" s="112">
        <v>48200</v>
      </c>
      <c r="Q80" s="112">
        <v>48200</v>
      </c>
      <c r="R80" s="112">
        <v>48200</v>
      </c>
      <c r="S80" s="112">
        <v>48200</v>
      </c>
      <c r="T80" s="112">
        <v>48200</v>
      </c>
      <c r="U80" s="112">
        <v>68200</v>
      </c>
      <c r="V80" s="112">
        <v>68200</v>
      </c>
      <c r="W80" s="112">
        <v>68200</v>
      </c>
      <c r="X80" s="113">
        <v>68200</v>
      </c>
      <c r="Y80" s="12"/>
      <c r="Z80" s="12"/>
      <c r="AA80" s="12"/>
      <c r="AB80" s="12"/>
      <c r="AF80" s="12"/>
    </row>
    <row r="81" spans="3:32" x14ac:dyDescent="0.25">
      <c r="C81" s="18"/>
      <c r="D81" s="266"/>
      <c r="E81" s="52"/>
      <c r="F81" s="20"/>
      <c r="G81" s="20"/>
      <c r="H81" s="20"/>
      <c r="I81" s="20"/>
      <c r="J81" s="20"/>
      <c r="K81" s="27"/>
      <c r="L81" s="20"/>
      <c r="M81" s="112"/>
      <c r="N81" s="112"/>
      <c r="O81" s="112"/>
      <c r="P81" s="112"/>
      <c r="Q81" s="112"/>
      <c r="R81" s="112"/>
      <c r="S81" s="112"/>
      <c r="T81" s="112"/>
      <c r="U81" s="112"/>
      <c r="V81" s="112"/>
      <c r="W81" s="112"/>
      <c r="X81" s="113"/>
      <c r="Y81" s="12"/>
      <c r="Z81" s="12"/>
      <c r="AA81" s="12"/>
      <c r="AB81" s="12"/>
      <c r="AF81" s="12"/>
    </row>
    <row r="82" spans="3:32" ht="15.5" x14ac:dyDescent="0.35">
      <c r="C82" s="188" t="s">
        <v>114</v>
      </c>
      <c r="D82" s="81"/>
      <c r="E82" s="28"/>
      <c r="F82" s="20"/>
      <c r="K82" s="28"/>
      <c r="X82" s="111"/>
      <c r="Y82" s="12"/>
      <c r="Z82" s="12"/>
      <c r="AA82" s="12"/>
      <c r="AB82" s="12"/>
      <c r="AF82" s="12"/>
    </row>
    <row r="83" spans="3:32" ht="13" x14ac:dyDescent="0.3">
      <c r="C83" s="19" t="s">
        <v>130</v>
      </c>
      <c r="D83" s="81"/>
      <c r="E83" s="24"/>
      <c r="F83" s="20"/>
      <c r="K83" s="28"/>
      <c r="X83" s="111"/>
      <c r="Y83" s="12"/>
      <c r="Z83" s="12"/>
      <c r="AA83" s="12"/>
      <c r="AB83" s="12"/>
      <c r="AF83" s="12"/>
    </row>
    <row r="84" spans="3:32" ht="13.4" customHeight="1" x14ac:dyDescent="0.25">
      <c r="C84" s="18" t="s">
        <v>131</v>
      </c>
      <c r="D84" s="266" t="s">
        <v>116</v>
      </c>
      <c r="E84" s="370" t="s">
        <v>283</v>
      </c>
      <c r="F84" s="20"/>
      <c r="G84" s="20">
        <v>1090861</v>
      </c>
      <c r="H84" s="20">
        <v>1090861</v>
      </c>
      <c r="I84" s="20">
        <v>1090861</v>
      </c>
      <c r="J84" s="20">
        <v>1090861</v>
      </c>
      <c r="K84" s="27">
        <v>1090878</v>
      </c>
      <c r="L84" s="20"/>
      <c r="M84" s="112">
        <v>1090861</v>
      </c>
      <c r="N84" s="112">
        <v>1090861</v>
      </c>
      <c r="O84" s="112">
        <v>1090861</v>
      </c>
      <c r="P84" s="112">
        <v>1090861</v>
      </c>
      <c r="Q84" s="112">
        <v>1090861</v>
      </c>
      <c r="R84" s="112">
        <v>1090861</v>
      </c>
      <c r="S84" s="112">
        <v>1090861</v>
      </c>
      <c r="T84" s="112">
        <v>1090861</v>
      </c>
      <c r="U84" s="112">
        <v>1090861</v>
      </c>
      <c r="V84" s="112">
        <v>1090878</v>
      </c>
      <c r="W84" s="112">
        <v>1090878</v>
      </c>
      <c r="X84" s="113">
        <v>1090878</v>
      </c>
      <c r="Y84" s="12"/>
      <c r="Z84" s="12"/>
      <c r="AA84" s="12"/>
      <c r="AB84" s="12"/>
      <c r="AC84" s="20"/>
      <c r="AF84" s="12"/>
    </row>
    <row r="85" spans="3:32" x14ac:dyDescent="0.25">
      <c r="C85" s="18" t="s">
        <v>63</v>
      </c>
      <c r="D85" s="266" t="s">
        <v>116</v>
      </c>
      <c r="E85" s="52">
        <v>1</v>
      </c>
      <c r="F85" s="20"/>
      <c r="G85" s="20">
        <v>3960423</v>
      </c>
      <c r="H85" s="20">
        <v>3920155</v>
      </c>
      <c r="I85" s="20">
        <v>3926249</v>
      </c>
      <c r="J85" s="20">
        <v>3926249</v>
      </c>
      <c r="K85" s="27">
        <v>3988144</v>
      </c>
      <c r="L85" s="20"/>
      <c r="M85" s="112">
        <v>3920155</v>
      </c>
      <c r="N85" s="112">
        <v>3920155</v>
      </c>
      <c r="O85" s="112">
        <v>3920155</v>
      </c>
      <c r="P85" s="112">
        <v>3926249</v>
      </c>
      <c r="Q85" s="112">
        <v>3926249</v>
      </c>
      <c r="R85" s="112">
        <v>3926249</v>
      </c>
      <c r="S85" s="112">
        <v>3926249</v>
      </c>
      <c r="T85" s="112">
        <v>3926249</v>
      </c>
      <c r="U85" s="112">
        <v>3926249</v>
      </c>
      <c r="V85" s="112">
        <v>3983752</v>
      </c>
      <c r="W85" s="112">
        <v>3988144</v>
      </c>
      <c r="X85" s="113">
        <v>3988144</v>
      </c>
      <c r="Y85" s="12"/>
      <c r="Z85" s="12"/>
      <c r="AA85" s="12"/>
      <c r="AB85" s="12"/>
      <c r="AF85" s="12"/>
    </row>
    <row r="86" spans="3:32" x14ac:dyDescent="0.25">
      <c r="C86" s="18" t="s">
        <v>62</v>
      </c>
      <c r="D86" s="266" t="s">
        <v>116</v>
      </c>
      <c r="E86" s="52">
        <v>1</v>
      </c>
      <c r="F86" s="20"/>
      <c r="G86" s="20">
        <v>924864</v>
      </c>
      <c r="H86" s="20">
        <v>924864</v>
      </c>
      <c r="I86" s="20">
        <v>924864</v>
      </c>
      <c r="J86" s="20">
        <v>924864</v>
      </c>
      <c r="K86" s="27">
        <v>923818</v>
      </c>
      <c r="L86" s="20"/>
      <c r="M86" s="112">
        <v>924864</v>
      </c>
      <c r="N86" s="112">
        <v>924864</v>
      </c>
      <c r="O86" s="112">
        <v>924864</v>
      </c>
      <c r="P86" s="112">
        <v>924864</v>
      </c>
      <c r="Q86" s="112">
        <v>924864</v>
      </c>
      <c r="R86" s="112">
        <v>924864</v>
      </c>
      <c r="S86" s="112">
        <v>924864</v>
      </c>
      <c r="T86" s="112">
        <v>924864</v>
      </c>
      <c r="U86" s="112">
        <v>924864</v>
      </c>
      <c r="V86" s="112">
        <v>924301</v>
      </c>
      <c r="W86" s="112">
        <v>923818</v>
      </c>
      <c r="X86" s="113">
        <v>923818</v>
      </c>
      <c r="Y86" s="12"/>
      <c r="Z86" s="12"/>
      <c r="AA86" s="12"/>
      <c r="AB86" s="12"/>
      <c r="AF86" s="12"/>
    </row>
    <row r="87" spans="3:32" x14ac:dyDescent="0.25">
      <c r="C87" s="18" t="s">
        <v>132</v>
      </c>
      <c r="D87" s="266" t="s">
        <v>116</v>
      </c>
      <c r="E87" s="52">
        <v>1</v>
      </c>
      <c r="F87" s="20"/>
      <c r="G87" s="20">
        <v>848547</v>
      </c>
      <c r="H87" s="20">
        <v>844201</v>
      </c>
      <c r="I87" s="20">
        <v>834837</v>
      </c>
      <c r="J87" s="20">
        <v>834837</v>
      </c>
      <c r="K87" s="27">
        <v>834837</v>
      </c>
      <c r="L87" s="20"/>
      <c r="M87" s="112">
        <v>835126</v>
      </c>
      <c r="N87" s="112">
        <v>834837</v>
      </c>
      <c r="O87" s="112">
        <v>834837</v>
      </c>
      <c r="P87" s="112">
        <v>834837</v>
      </c>
      <c r="Q87" s="112">
        <v>834837</v>
      </c>
      <c r="R87" s="112">
        <v>834837</v>
      </c>
      <c r="S87" s="112">
        <v>834837</v>
      </c>
      <c r="T87" s="112">
        <v>834837</v>
      </c>
      <c r="U87" s="112">
        <v>834837</v>
      </c>
      <c r="V87" s="112">
        <v>834837</v>
      </c>
      <c r="W87" s="112">
        <v>834837</v>
      </c>
      <c r="X87" s="113">
        <v>834837</v>
      </c>
      <c r="Y87" s="12"/>
      <c r="Z87" s="12"/>
      <c r="AA87" s="12"/>
      <c r="AB87" s="12"/>
      <c r="AF87" s="12"/>
    </row>
    <row r="88" spans="3:32" x14ac:dyDescent="0.25">
      <c r="C88" s="18" t="s">
        <v>64</v>
      </c>
      <c r="D88" s="266" t="s">
        <v>116</v>
      </c>
      <c r="E88" s="52">
        <v>1</v>
      </c>
      <c r="F88" s="20"/>
      <c r="G88" s="20">
        <v>223585</v>
      </c>
      <c r="H88" s="20">
        <v>223537</v>
      </c>
      <c r="I88" s="20">
        <v>222311</v>
      </c>
      <c r="J88" s="20">
        <v>222311</v>
      </c>
      <c r="K88" s="27">
        <v>222311</v>
      </c>
      <c r="L88" s="20"/>
      <c r="M88" s="112">
        <v>223537</v>
      </c>
      <c r="N88" s="112">
        <v>222311</v>
      </c>
      <c r="O88" s="112">
        <v>222311</v>
      </c>
      <c r="P88" s="112">
        <v>222311</v>
      </c>
      <c r="Q88" s="112">
        <v>222311</v>
      </c>
      <c r="R88" s="112">
        <v>222311</v>
      </c>
      <c r="S88" s="112">
        <v>222311</v>
      </c>
      <c r="T88" s="112">
        <v>222311</v>
      </c>
      <c r="U88" s="112">
        <v>222311</v>
      </c>
      <c r="V88" s="112">
        <v>222311</v>
      </c>
      <c r="W88" s="112">
        <v>222311</v>
      </c>
      <c r="X88" s="113">
        <v>222311</v>
      </c>
      <c r="Y88" s="12"/>
      <c r="Z88" s="12"/>
      <c r="AA88" s="12"/>
      <c r="AB88" s="12"/>
      <c r="AF88" s="12"/>
    </row>
    <row r="89" spans="3:32" x14ac:dyDescent="0.25">
      <c r="C89" s="18" t="s">
        <v>61</v>
      </c>
      <c r="D89" s="266" t="s">
        <v>116</v>
      </c>
      <c r="E89" s="52">
        <v>1</v>
      </c>
      <c r="F89" s="20"/>
      <c r="G89" s="20">
        <v>326052</v>
      </c>
      <c r="H89" s="20">
        <v>326066</v>
      </c>
      <c r="I89" s="20">
        <v>326066</v>
      </c>
      <c r="J89" s="20">
        <v>326066</v>
      </c>
      <c r="K89" s="27">
        <v>326066</v>
      </c>
      <c r="L89" s="20"/>
      <c r="M89" s="112">
        <v>326066</v>
      </c>
      <c r="N89" s="112">
        <v>326066</v>
      </c>
      <c r="O89" s="112">
        <v>326066</v>
      </c>
      <c r="P89" s="112">
        <v>326066</v>
      </c>
      <c r="Q89" s="112">
        <v>326066</v>
      </c>
      <c r="R89" s="112">
        <v>326066</v>
      </c>
      <c r="S89" s="112">
        <v>326066</v>
      </c>
      <c r="T89" s="112">
        <v>326066</v>
      </c>
      <c r="U89" s="112">
        <v>326066</v>
      </c>
      <c r="V89" s="112">
        <v>326066</v>
      </c>
      <c r="W89" s="112">
        <v>326066</v>
      </c>
      <c r="X89" s="113">
        <v>326066</v>
      </c>
      <c r="Y89" s="12"/>
      <c r="Z89" s="12"/>
      <c r="AA89" s="12"/>
      <c r="AB89" s="12"/>
      <c r="AF89" s="12"/>
    </row>
    <row r="90" spans="3:32" x14ac:dyDescent="0.25">
      <c r="C90" s="18" t="s">
        <v>60</v>
      </c>
      <c r="D90" s="266" t="s">
        <v>116</v>
      </c>
      <c r="E90" s="52">
        <v>1</v>
      </c>
      <c r="F90" s="20"/>
      <c r="G90" s="20">
        <v>566897</v>
      </c>
      <c r="H90" s="20">
        <v>567783</v>
      </c>
      <c r="I90" s="20">
        <v>567782</v>
      </c>
      <c r="J90" s="20">
        <v>565626</v>
      </c>
      <c r="K90" s="27">
        <v>565102</v>
      </c>
      <c r="L90" s="20"/>
      <c r="M90" s="112">
        <v>567783</v>
      </c>
      <c r="N90" s="112">
        <v>567782</v>
      </c>
      <c r="O90" s="112">
        <v>567782</v>
      </c>
      <c r="P90" s="112">
        <v>567782</v>
      </c>
      <c r="Q90" s="112">
        <v>565616</v>
      </c>
      <c r="R90" s="112">
        <v>565616</v>
      </c>
      <c r="S90" s="112">
        <v>565626</v>
      </c>
      <c r="T90" s="112">
        <v>565626</v>
      </c>
      <c r="U90" s="112">
        <v>565626</v>
      </c>
      <c r="V90" s="112">
        <v>565635</v>
      </c>
      <c r="W90" s="112">
        <v>565606</v>
      </c>
      <c r="X90" s="113">
        <v>565102</v>
      </c>
      <c r="Y90" s="12"/>
      <c r="Z90" s="12"/>
      <c r="AA90" s="12"/>
      <c r="AB90" s="12"/>
      <c r="AF90" s="12"/>
    </row>
    <row r="91" spans="3:32" x14ac:dyDescent="0.25">
      <c r="C91" s="18" t="s">
        <v>59</v>
      </c>
      <c r="D91" s="266" t="s">
        <v>116</v>
      </c>
      <c r="E91" s="52">
        <v>1</v>
      </c>
      <c r="F91" s="20"/>
      <c r="G91" s="20">
        <v>168900</v>
      </c>
      <c r="H91" s="20">
        <v>168900</v>
      </c>
      <c r="I91" s="20">
        <v>168900</v>
      </c>
      <c r="J91" s="20">
        <v>168900</v>
      </c>
      <c r="K91" s="27">
        <v>178100</v>
      </c>
      <c r="L91" s="20"/>
      <c r="M91" s="112">
        <v>168900</v>
      </c>
      <c r="N91" s="112">
        <v>168900</v>
      </c>
      <c r="O91" s="112">
        <v>168900</v>
      </c>
      <c r="P91" s="112">
        <v>168900</v>
      </c>
      <c r="Q91" s="112">
        <v>168900</v>
      </c>
      <c r="R91" s="112">
        <v>168900</v>
      </c>
      <c r="S91" s="112">
        <v>168900</v>
      </c>
      <c r="T91" s="112">
        <v>168900</v>
      </c>
      <c r="U91" s="112">
        <v>168900</v>
      </c>
      <c r="V91" s="112">
        <v>168900</v>
      </c>
      <c r="W91" s="112">
        <v>178100</v>
      </c>
      <c r="X91" s="113">
        <v>178100</v>
      </c>
      <c r="Y91" s="12"/>
      <c r="Z91" s="12"/>
      <c r="AA91" s="12"/>
      <c r="AB91" s="12"/>
      <c r="AF91" s="12"/>
    </row>
    <row r="92" spans="3:32" x14ac:dyDescent="0.25">
      <c r="C92" s="18" t="s">
        <v>58</v>
      </c>
      <c r="D92" s="266" t="s">
        <v>116</v>
      </c>
      <c r="E92" s="52">
        <v>1</v>
      </c>
      <c r="F92" s="20"/>
      <c r="G92" s="20">
        <v>1216180</v>
      </c>
      <c r="H92" s="20">
        <v>1216180</v>
      </c>
      <c r="I92" s="20">
        <v>1216180</v>
      </c>
      <c r="J92" s="20"/>
      <c r="K92" s="27"/>
      <c r="L92" s="20"/>
      <c r="M92" s="112">
        <v>1216180</v>
      </c>
      <c r="N92" s="112">
        <v>1216180</v>
      </c>
      <c r="O92" s="112">
        <v>1216180</v>
      </c>
      <c r="P92" s="112">
        <v>1216180</v>
      </c>
      <c r="Q92" s="112">
        <v>1216180</v>
      </c>
      <c r="R92" s="112">
        <v>1216180</v>
      </c>
      <c r="S92" s="112"/>
      <c r="T92" s="112"/>
      <c r="U92" s="112"/>
      <c r="V92" s="112"/>
      <c r="W92" s="112"/>
      <c r="X92" s="113"/>
      <c r="Y92" s="12"/>
      <c r="Z92" s="12"/>
      <c r="AA92" s="12"/>
      <c r="AB92" s="12"/>
      <c r="AF92" s="12"/>
    </row>
    <row r="93" spans="3:32" ht="13.4" customHeight="1" x14ac:dyDescent="0.25">
      <c r="C93" s="358" t="s">
        <v>433</v>
      </c>
      <c r="D93" s="266" t="s">
        <v>125</v>
      </c>
      <c r="E93" s="52">
        <v>0.1</v>
      </c>
      <c r="F93" s="20"/>
      <c r="G93" s="20">
        <v>684025</v>
      </c>
      <c r="H93" s="20">
        <v>684025</v>
      </c>
      <c r="I93" s="20">
        <v>681115</v>
      </c>
      <c r="J93" s="20">
        <v>681115</v>
      </c>
      <c r="K93" s="27">
        <v>681115</v>
      </c>
      <c r="L93" s="20"/>
      <c r="M93" s="112">
        <v>684025</v>
      </c>
      <c r="N93" s="112">
        <v>684025</v>
      </c>
      <c r="O93" s="112">
        <v>684025</v>
      </c>
      <c r="P93" s="112">
        <v>681115</v>
      </c>
      <c r="Q93" s="112">
        <v>681115</v>
      </c>
      <c r="R93" s="112">
        <v>681115</v>
      </c>
      <c r="S93" s="112">
        <v>681115</v>
      </c>
      <c r="T93" s="112">
        <v>681115</v>
      </c>
      <c r="U93" s="112">
        <v>681115</v>
      </c>
      <c r="V93" s="112">
        <v>681115</v>
      </c>
      <c r="W93" s="112">
        <v>681115</v>
      </c>
      <c r="X93" s="113">
        <v>681115</v>
      </c>
      <c r="Y93" s="12"/>
      <c r="Z93" s="12"/>
      <c r="AA93" s="12"/>
      <c r="AB93" s="12"/>
      <c r="AF93" s="12"/>
    </row>
    <row r="94" spans="3:32" ht="13" x14ac:dyDescent="0.3">
      <c r="C94" s="19" t="s">
        <v>11</v>
      </c>
      <c r="D94" s="81"/>
      <c r="E94" s="52"/>
      <c r="F94" s="20"/>
      <c r="K94" s="28"/>
      <c r="X94" s="111"/>
      <c r="Y94" s="12"/>
      <c r="Z94" s="12"/>
      <c r="AA94" s="12"/>
      <c r="AB94" s="12"/>
      <c r="AF94" s="12"/>
    </row>
    <row r="95" spans="3:32" x14ac:dyDescent="0.25">
      <c r="C95" s="18" t="s">
        <v>68</v>
      </c>
      <c r="D95" s="266" t="s">
        <v>116</v>
      </c>
      <c r="E95" s="52">
        <v>1</v>
      </c>
      <c r="F95" s="20"/>
      <c r="G95" s="20">
        <v>202100</v>
      </c>
      <c r="H95" s="20">
        <v>202100</v>
      </c>
      <c r="I95" s="20">
        <v>202100</v>
      </c>
      <c r="J95" s="20">
        <v>202080</v>
      </c>
      <c r="K95" s="27">
        <v>198390</v>
      </c>
      <c r="L95" s="20"/>
      <c r="M95" s="112">
        <v>202100</v>
      </c>
      <c r="N95" s="112">
        <v>202100</v>
      </c>
      <c r="O95" s="112">
        <v>202100</v>
      </c>
      <c r="P95" s="112">
        <v>202100</v>
      </c>
      <c r="Q95" s="112">
        <v>202100</v>
      </c>
      <c r="R95" s="112">
        <v>202100</v>
      </c>
      <c r="S95" s="112">
        <v>202080</v>
      </c>
      <c r="T95" s="112">
        <v>202080</v>
      </c>
      <c r="U95" s="112">
        <v>202080</v>
      </c>
      <c r="V95" s="112">
        <v>191940</v>
      </c>
      <c r="W95" s="112">
        <v>191940</v>
      </c>
      <c r="X95" s="113">
        <v>198390</v>
      </c>
      <c r="Y95" s="12"/>
      <c r="Z95" s="12"/>
      <c r="AA95" s="12"/>
      <c r="AB95" s="12"/>
      <c r="AF95" s="12"/>
    </row>
    <row r="96" spans="3:32" x14ac:dyDescent="0.25">
      <c r="C96" s="12" t="s">
        <v>67</v>
      </c>
      <c r="D96" s="266" t="s">
        <v>116</v>
      </c>
      <c r="E96" s="52">
        <v>1</v>
      </c>
      <c r="F96" s="20"/>
      <c r="G96" s="20">
        <v>493492</v>
      </c>
      <c r="H96" s="20">
        <v>494992</v>
      </c>
      <c r="I96" s="20">
        <v>494992</v>
      </c>
      <c r="J96" s="20">
        <v>410635</v>
      </c>
      <c r="K96" s="27">
        <v>399550</v>
      </c>
      <c r="L96" s="20"/>
      <c r="M96" s="112">
        <v>494992</v>
      </c>
      <c r="N96" s="112">
        <v>494992</v>
      </c>
      <c r="O96" s="112">
        <v>494992</v>
      </c>
      <c r="P96" s="112">
        <v>494992</v>
      </c>
      <c r="Q96" s="112">
        <v>494992</v>
      </c>
      <c r="R96" s="112">
        <v>414185</v>
      </c>
      <c r="S96" s="112">
        <v>414185</v>
      </c>
      <c r="T96" s="112">
        <v>410635</v>
      </c>
      <c r="U96" s="112">
        <v>406650</v>
      </c>
      <c r="V96" s="112">
        <v>407400</v>
      </c>
      <c r="W96" s="112">
        <v>407400</v>
      </c>
      <c r="X96" s="113">
        <v>399550</v>
      </c>
      <c r="Y96" s="12"/>
      <c r="Z96" s="12"/>
      <c r="AA96" s="12"/>
      <c r="AB96" s="12"/>
      <c r="AF96" s="12"/>
    </row>
    <row r="97" spans="3:32" x14ac:dyDescent="0.25">
      <c r="C97" s="12" t="s">
        <v>66</v>
      </c>
      <c r="D97" s="266" t="s">
        <v>116</v>
      </c>
      <c r="E97" s="52">
        <v>1</v>
      </c>
      <c r="F97" s="20"/>
      <c r="G97" s="20">
        <v>140000</v>
      </c>
      <c r="H97" s="20">
        <v>140000</v>
      </c>
      <c r="I97" s="20">
        <v>140000</v>
      </c>
      <c r="J97" s="20">
        <v>140000</v>
      </c>
      <c r="K97" s="27">
        <v>140000</v>
      </c>
      <c r="L97" s="20"/>
      <c r="M97" s="112">
        <v>140000</v>
      </c>
      <c r="N97" s="112">
        <v>140000</v>
      </c>
      <c r="O97" s="112">
        <v>140000</v>
      </c>
      <c r="P97" s="112">
        <v>140000</v>
      </c>
      <c r="Q97" s="112">
        <v>140000</v>
      </c>
      <c r="R97" s="112">
        <v>140000</v>
      </c>
      <c r="S97" s="112">
        <v>140000</v>
      </c>
      <c r="T97" s="112">
        <v>140000</v>
      </c>
      <c r="U97" s="112">
        <v>140000</v>
      </c>
      <c r="V97" s="112">
        <v>140000</v>
      </c>
      <c r="W97" s="112">
        <v>140000</v>
      </c>
      <c r="X97" s="113">
        <v>140000</v>
      </c>
      <c r="Y97" s="12"/>
      <c r="Z97" s="12"/>
      <c r="AA97" s="12"/>
      <c r="AB97" s="12"/>
      <c r="AF97" s="12"/>
    </row>
    <row r="98" spans="3:32" ht="13" x14ac:dyDescent="0.3">
      <c r="C98" s="19" t="s">
        <v>12</v>
      </c>
      <c r="D98" s="81"/>
      <c r="E98" s="52"/>
      <c r="F98" s="20"/>
      <c r="K98" s="28"/>
      <c r="X98" s="111"/>
      <c r="Y98" s="12"/>
      <c r="Z98" s="12"/>
      <c r="AA98" s="12"/>
      <c r="AB98" s="12"/>
      <c r="AF98" s="12"/>
    </row>
    <row r="99" spans="3:32" ht="14.5" x14ac:dyDescent="0.25">
      <c r="C99" s="26" t="s">
        <v>434</v>
      </c>
      <c r="D99" s="266" t="s">
        <v>120</v>
      </c>
      <c r="E99" s="52">
        <v>0.5</v>
      </c>
      <c r="F99" s="20"/>
      <c r="G99" s="20">
        <v>1026000</v>
      </c>
      <c r="H99" s="20">
        <v>1026000</v>
      </c>
      <c r="I99" s="20">
        <v>1026000</v>
      </c>
      <c r="J99" s="20"/>
      <c r="K99" s="27"/>
      <c r="L99" s="20"/>
      <c r="M99" s="112">
        <v>1026000</v>
      </c>
      <c r="N99" s="112">
        <v>1026000</v>
      </c>
      <c r="O99" s="112">
        <v>1026000</v>
      </c>
      <c r="P99" s="112">
        <v>1026000</v>
      </c>
      <c r="Q99" s="112">
        <v>1026000</v>
      </c>
      <c r="R99" s="112"/>
      <c r="S99" s="112"/>
      <c r="T99" s="112"/>
      <c r="U99" s="112"/>
      <c r="V99" s="112"/>
      <c r="W99" s="112"/>
      <c r="X99" s="113"/>
      <c r="Y99" s="12"/>
      <c r="Z99" s="12"/>
      <c r="AA99" s="12"/>
      <c r="AB99" s="12"/>
      <c r="AF99" s="12"/>
    </row>
    <row r="100" spans="3:32" ht="13" x14ac:dyDescent="0.3">
      <c r="C100" s="19" t="s">
        <v>13</v>
      </c>
      <c r="D100" s="81"/>
      <c r="E100" s="52"/>
      <c r="F100" s="20"/>
      <c r="K100" s="28"/>
      <c r="X100" s="111"/>
      <c r="Y100" s="12"/>
      <c r="Z100" s="12"/>
      <c r="AA100" s="12"/>
      <c r="AB100" s="12"/>
      <c r="AF100" s="12"/>
    </row>
    <row r="101" spans="3:32" x14ac:dyDescent="0.25">
      <c r="C101" s="12" t="s">
        <v>133</v>
      </c>
      <c r="D101" s="266" t="s">
        <v>116</v>
      </c>
      <c r="E101" s="52">
        <v>1</v>
      </c>
      <c r="F101" s="20"/>
      <c r="G101" s="20">
        <v>678051</v>
      </c>
      <c r="H101" s="20">
        <v>677845</v>
      </c>
      <c r="I101" s="20">
        <v>668584</v>
      </c>
      <c r="J101" s="20"/>
      <c r="K101" s="27"/>
      <c r="L101" s="20"/>
      <c r="M101" s="112">
        <v>668615</v>
      </c>
      <c r="N101" s="112">
        <v>668615</v>
      </c>
      <c r="O101" s="112">
        <v>668615</v>
      </c>
      <c r="P101" s="112">
        <v>668584</v>
      </c>
      <c r="Q101" s="112">
        <v>668596</v>
      </c>
      <c r="R101" s="112">
        <v>668874</v>
      </c>
      <c r="S101" s="112"/>
      <c r="T101" s="112"/>
      <c r="U101" s="112"/>
      <c r="V101" s="112"/>
      <c r="W101" s="112"/>
      <c r="X101" s="113"/>
      <c r="Y101" s="12"/>
      <c r="Z101" s="12"/>
      <c r="AA101" s="12"/>
      <c r="AB101" s="12"/>
      <c r="AF101" s="12"/>
    </row>
    <row r="102" spans="3:32" ht="13" x14ac:dyDescent="0.3">
      <c r="C102" s="19" t="s">
        <v>14</v>
      </c>
      <c r="D102" s="81"/>
      <c r="E102" s="52"/>
      <c r="F102" s="20"/>
      <c r="K102" s="28"/>
      <c r="X102" s="111"/>
      <c r="Y102" s="12"/>
      <c r="Z102" s="12"/>
      <c r="AA102" s="12"/>
      <c r="AB102" s="12"/>
      <c r="AF102" s="12"/>
    </row>
    <row r="103" spans="3:32" x14ac:dyDescent="0.25">
      <c r="C103" s="18" t="s">
        <v>65</v>
      </c>
      <c r="D103" s="266" t="s">
        <v>116</v>
      </c>
      <c r="E103" s="52">
        <v>0.8</v>
      </c>
      <c r="F103" s="20"/>
      <c r="G103" s="20">
        <v>403000</v>
      </c>
      <c r="H103" s="20">
        <v>403000</v>
      </c>
      <c r="I103" s="20">
        <v>403000</v>
      </c>
      <c r="J103" s="20">
        <v>403000</v>
      </c>
      <c r="K103" s="27"/>
      <c r="L103" s="20"/>
      <c r="M103" s="112">
        <v>403000</v>
      </c>
      <c r="N103" s="112">
        <v>403000</v>
      </c>
      <c r="O103" s="112">
        <v>403000</v>
      </c>
      <c r="P103" s="112">
        <v>403000</v>
      </c>
      <c r="Q103" s="112">
        <v>403000</v>
      </c>
      <c r="R103" s="112">
        <v>403000</v>
      </c>
      <c r="S103" s="112">
        <v>403000</v>
      </c>
      <c r="T103" s="112">
        <v>403000</v>
      </c>
      <c r="U103" s="112"/>
      <c r="V103" s="112"/>
      <c r="W103" s="112"/>
      <c r="X103" s="113"/>
      <c r="Y103" s="12"/>
      <c r="Z103" s="12"/>
      <c r="AA103" s="12"/>
      <c r="AB103" s="12"/>
      <c r="AF103" s="12"/>
    </row>
    <row r="104" spans="3:32" x14ac:dyDescent="0.25">
      <c r="C104" s="18" t="s">
        <v>134</v>
      </c>
      <c r="D104" s="266" t="s">
        <v>120</v>
      </c>
      <c r="E104" s="52">
        <v>0.5</v>
      </c>
      <c r="F104" s="20"/>
      <c r="G104" s="20">
        <v>402401</v>
      </c>
      <c r="H104" s="20">
        <v>402401</v>
      </c>
      <c r="I104" s="20">
        <v>402401</v>
      </c>
      <c r="J104" s="20">
        <v>430047</v>
      </c>
      <c r="K104" s="27">
        <v>430047</v>
      </c>
      <c r="L104" s="20"/>
      <c r="M104" s="112">
        <v>402401</v>
      </c>
      <c r="N104" s="112">
        <v>402401</v>
      </c>
      <c r="O104" s="112">
        <v>402401</v>
      </c>
      <c r="P104" s="112">
        <v>402401</v>
      </c>
      <c r="Q104" s="112">
        <v>402401</v>
      </c>
      <c r="R104" s="112">
        <v>423695</v>
      </c>
      <c r="S104" s="112">
        <v>430047</v>
      </c>
      <c r="T104" s="112">
        <v>430047</v>
      </c>
      <c r="U104" s="112">
        <v>430047</v>
      </c>
      <c r="V104" s="112">
        <v>430047</v>
      </c>
      <c r="W104" s="112">
        <v>430047</v>
      </c>
      <c r="X104" s="113">
        <v>430047</v>
      </c>
      <c r="Y104" s="12"/>
      <c r="Z104" s="12"/>
      <c r="AA104" s="12"/>
      <c r="AB104" s="12"/>
      <c r="AF104" s="12"/>
    </row>
    <row r="105" spans="3:32" x14ac:dyDescent="0.25">
      <c r="C105" s="18" t="s">
        <v>135</v>
      </c>
      <c r="D105" s="266" t="s">
        <v>120</v>
      </c>
      <c r="E105" s="52">
        <v>0.5</v>
      </c>
      <c r="F105" s="20"/>
      <c r="G105" s="20">
        <v>212998</v>
      </c>
      <c r="H105" s="20">
        <v>212998</v>
      </c>
      <c r="I105" s="20">
        <v>212998</v>
      </c>
      <c r="J105" s="20">
        <v>212998</v>
      </c>
      <c r="K105" s="27">
        <v>212998</v>
      </c>
      <c r="L105" s="20"/>
      <c r="M105" s="112">
        <v>212998</v>
      </c>
      <c r="N105" s="112">
        <v>212998</v>
      </c>
      <c r="O105" s="112">
        <v>212998</v>
      </c>
      <c r="P105" s="112">
        <v>212998</v>
      </c>
      <c r="Q105" s="112">
        <v>212998</v>
      </c>
      <c r="R105" s="112">
        <v>212998</v>
      </c>
      <c r="S105" s="112">
        <v>212998</v>
      </c>
      <c r="T105" s="112">
        <v>212998</v>
      </c>
      <c r="U105" s="112">
        <v>212998</v>
      </c>
      <c r="V105" s="112">
        <v>212998</v>
      </c>
      <c r="W105" s="112">
        <v>212998</v>
      </c>
      <c r="X105" s="113">
        <v>212998</v>
      </c>
      <c r="Y105" s="12"/>
      <c r="Z105" s="12"/>
      <c r="AA105" s="12"/>
      <c r="AB105" s="12"/>
      <c r="AF105" s="12"/>
    </row>
    <row r="106" spans="3:32" ht="13" x14ac:dyDescent="0.3">
      <c r="C106" s="19" t="s">
        <v>44</v>
      </c>
      <c r="D106" s="81"/>
      <c r="E106" s="52"/>
      <c r="F106" s="20"/>
      <c r="K106" s="28"/>
      <c r="X106" s="111"/>
      <c r="Y106" s="12"/>
      <c r="Z106" s="12"/>
      <c r="AA106" s="12"/>
      <c r="AB106" s="12"/>
      <c r="AF106" s="12"/>
    </row>
    <row r="107" spans="3:32" x14ac:dyDescent="0.25">
      <c r="C107" s="18" t="s">
        <v>43</v>
      </c>
      <c r="D107" s="266" t="s">
        <v>116</v>
      </c>
      <c r="E107" s="52">
        <v>0.7</v>
      </c>
      <c r="F107" s="20"/>
      <c r="G107" s="20">
        <v>241926</v>
      </c>
      <c r="H107" s="20">
        <v>214795</v>
      </c>
      <c r="I107" s="20">
        <v>214793</v>
      </c>
      <c r="J107" s="20">
        <v>214793</v>
      </c>
      <c r="K107" s="27">
        <v>376235</v>
      </c>
      <c r="L107" s="20"/>
      <c r="M107" s="112">
        <v>214793</v>
      </c>
      <c r="N107" s="112">
        <v>214793</v>
      </c>
      <c r="O107" s="112">
        <v>214793</v>
      </c>
      <c r="P107" s="112">
        <v>214793</v>
      </c>
      <c r="Q107" s="112">
        <v>214793</v>
      </c>
      <c r="R107" s="112">
        <v>214793</v>
      </c>
      <c r="S107" s="112">
        <v>214793</v>
      </c>
      <c r="T107" s="112">
        <v>214793</v>
      </c>
      <c r="U107" s="112">
        <v>214793</v>
      </c>
      <c r="V107" s="112">
        <v>214793</v>
      </c>
      <c r="W107" s="112">
        <v>376235</v>
      </c>
      <c r="X107" s="113">
        <v>376235</v>
      </c>
      <c r="Y107" s="12"/>
      <c r="Z107" s="12"/>
      <c r="AA107" s="12"/>
      <c r="AB107" s="12"/>
      <c r="AF107" s="12"/>
    </row>
    <row r="108" spans="3:32" x14ac:dyDescent="0.25">
      <c r="C108" s="18" t="s">
        <v>390</v>
      </c>
      <c r="D108" s="266" t="s">
        <v>116</v>
      </c>
      <c r="E108" s="52">
        <v>0.7</v>
      </c>
      <c r="F108" s="20"/>
      <c r="G108" s="20"/>
      <c r="H108" s="20"/>
      <c r="I108" s="20"/>
      <c r="J108" s="20"/>
      <c r="K108" s="27">
        <v>100000</v>
      </c>
      <c r="L108" s="20"/>
      <c r="M108" s="112"/>
      <c r="N108" s="112"/>
      <c r="O108" s="112"/>
      <c r="P108" s="112"/>
      <c r="Q108" s="112"/>
      <c r="R108" s="112"/>
      <c r="S108" s="112"/>
      <c r="T108" s="112"/>
      <c r="U108" s="112"/>
      <c r="V108" s="112"/>
      <c r="W108" s="112"/>
      <c r="X108" s="113">
        <v>100000</v>
      </c>
      <c r="Y108" s="12"/>
      <c r="Z108" s="12"/>
      <c r="AA108" s="12"/>
      <c r="AB108" s="12"/>
      <c r="AF108" s="12"/>
    </row>
    <row r="109" spans="3:32" x14ac:dyDescent="0.25">
      <c r="D109" s="266"/>
      <c r="E109" s="52"/>
      <c r="F109" s="20"/>
      <c r="G109" s="20"/>
      <c r="H109" s="20"/>
      <c r="I109" s="20"/>
      <c r="J109" s="20"/>
      <c r="K109" s="27"/>
      <c r="L109" s="20"/>
      <c r="M109" s="112"/>
      <c r="N109" s="112"/>
      <c r="O109" s="112"/>
      <c r="P109" s="112"/>
      <c r="Q109" s="112"/>
      <c r="R109" s="112"/>
      <c r="S109" s="112"/>
      <c r="T109" s="112"/>
      <c r="U109" s="112"/>
      <c r="V109" s="112"/>
      <c r="W109" s="112"/>
      <c r="X109" s="113"/>
      <c r="Y109" s="12"/>
      <c r="Z109" s="12"/>
      <c r="AA109" s="12"/>
      <c r="AB109" s="12"/>
      <c r="AF109" s="12"/>
    </row>
    <row r="110" spans="3:32" ht="15.5" x14ac:dyDescent="0.35">
      <c r="C110" s="188" t="s">
        <v>29</v>
      </c>
      <c r="D110" s="81"/>
      <c r="E110" s="53"/>
      <c r="F110" s="20"/>
      <c r="K110" s="28"/>
      <c r="X110" s="111"/>
      <c r="Y110" s="12"/>
      <c r="Z110" s="12"/>
      <c r="AA110" s="12"/>
      <c r="AB110" s="12"/>
      <c r="AF110" s="12"/>
    </row>
    <row r="111" spans="3:32" ht="13" x14ac:dyDescent="0.3">
      <c r="C111" s="19" t="s">
        <v>16</v>
      </c>
      <c r="D111" s="81"/>
      <c r="E111" s="53"/>
      <c r="F111" s="20"/>
      <c r="K111" s="28"/>
      <c r="X111" s="111"/>
      <c r="Y111" s="12"/>
      <c r="Z111" s="12"/>
      <c r="AA111" s="12"/>
      <c r="AB111" s="12"/>
      <c r="AF111" s="12"/>
    </row>
    <row r="112" spans="3:32" x14ac:dyDescent="0.25">
      <c r="C112" s="18" t="s">
        <v>146</v>
      </c>
      <c r="D112" s="266" t="s">
        <v>120</v>
      </c>
      <c r="E112" s="53">
        <v>0.49</v>
      </c>
      <c r="F112" s="20"/>
      <c r="G112" s="20"/>
      <c r="H112" s="20"/>
      <c r="I112" s="20"/>
      <c r="J112" s="20">
        <v>170000</v>
      </c>
      <c r="K112" s="27">
        <v>170000</v>
      </c>
      <c r="L112" s="20"/>
      <c r="M112" s="112"/>
      <c r="N112" s="112"/>
      <c r="O112" s="112"/>
      <c r="P112" s="112"/>
      <c r="Q112" s="112"/>
      <c r="R112" s="112"/>
      <c r="S112" s="112">
        <v>170000</v>
      </c>
      <c r="T112" s="112">
        <v>170000</v>
      </c>
      <c r="U112" s="112">
        <v>170000</v>
      </c>
      <c r="V112" s="112">
        <v>170000</v>
      </c>
      <c r="W112" s="112">
        <v>170000</v>
      </c>
      <c r="X112" s="113">
        <v>170000</v>
      </c>
      <c r="Y112" s="12"/>
      <c r="Z112" s="12"/>
      <c r="AA112" s="12"/>
      <c r="AB112" s="12"/>
      <c r="AF112" s="12"/>
    </row>
    <row r="113" spans="1:32" ht="13" x14ac:dyDescent="0.3">
      <c r="C113" s="19" t="s">
        <v>17</v>
      </c>
      <c r="D113" s="81"/>
      <c r="E113" s="52"/>
      <c r="F113" s="20"/>
      <c r="K113" s="28"/>
      <c r="X113" s="111"/>
      <c r="Y113" s="12"/>
      <c r="Z113" s="12"/>
      <c r="AA113" s="12"/>
      <c r="AB113" s="12"/>
      <c r="AF113" s="12"/>
    </row>
    <row r="114" spans="1:32" x14ac:dyDescent="0.25">
      <c r="C114" s="18" t="s">
        <v>136</v>
      </c>
      <c r="D114" s="266" t="s">
        <v>120</v>
      </c>
      <c r="E114" s="52">
        <v>0.6</v>
      </c>
      <c r="F114" s="20"/>
      <c r="G114" s="20">
        <v>300000</v>
      </c>
      <c r="H114" s="20">
        <v>300000</v>
      </c>
      <c r="I114" s="20">
        <v>300000</v>
      </c>
      <c r="J114" s="20">
        <v>300000</v>
      </c>
      <c r="K114" s="27">
        <v>300000</v>
      </c>
      <c r="L114" s="20"/>
      <c r="M114" s="112">
        <v>300000</v>
      </c>
      <c r="N114" s="112">
        <v>300000</v>
      </c>
      <c r="O114" s="112">
        <v>300000</v>
      </c>
      <c r="P114" s="112">
        <v>300000</v>
      </c>
      <c r="Q114" s="112">
        <v>300000</v>
      </c>
      <c r="R114" s="112">
        <v>300000</v>
      </c>
      <c r="S114" s="112">
        <v>300000</v>
      </c>
      <c r="T114" s="112">
        <v>300000</v>
      </c>
      <c r="U114" s="112">
        <v>300000</v>
      </c>
      <c r="V114" s="112">
        <v>300000</v>
      </c>
      <c r="W114" s="112">
        <v>300000</v>
      </c>
      <c r="X114" s="113">
        <v>300000</v>
      </c>
      <c r="Y114" s="12"/>
      <c r="Z114" s="12"/>
      <c r="AA114" s="12"/>
      <c r="AB114" s="12"/>
      <c r="AF114" s="12"/>
    </row>
    <row r="115" spans="1:32" ht="13" x14ac:dyDescent="0.3">
      <c r="C115" s="19" t="s">
        <v>1</v>
      </c>
      <c r="D115" s="266"/>
      <c r="E115" s="52"/>
      <c r="F115" s="20"/>
      <c r="G115" s="20"/>
      <c r="H115" s="20"/>
      <c r="I115" s="20"/>
      <c r="J115" s="20"/>
      <c r="K115" s="27"/>
      <c r="L115" s="20"/>
      <c r="M115" s="112"/>
      <c r="N115" s="112"/>
      <c r="O115" s="112"/>
      <c r="P115" s="112"/>
      <c r="Q115" s="112"/>
      <c r="R115" s="112"/>
      <c r="S115" s="112"/>
      <c r="T115" s="112"/>
      <c r="U115" s="112"/>
      <c r="V115" s="112"/>
      <c r="W115" s="112"/>
      <c r="X115" s="113"/>
      <c r="Y115" s="12"/>
      <c r="Z115" s="12"/>
      <c r="AA115" s="12"/>
      <c r="AB115" s="12"/>
      <c r="AF115" s="12"/>
    </row>
    <row r="116" spans="1:32" x14ac:dyDescent="0.25">
      <c r="C116" s="18" t="s">
        <v>137</v>
      </c>
      <c r="D116" s="266" t="s">
        <v>120</v>
      </c>
      <c r="E116" s="52">
        <v>0.5</v>
      </c>
      <c r="F116" s="20"/>
      <c r="G116" s="20">
        <v>540000</v>
      </c>
      <c r="H116" s="20">
        <v>540000</v>
      </c>
      <c r="I116" s="20">
        <v>540000</v>
      </c>
      <c r="J116" s="20">
        <v>540000</v>
      </c>
      <c r="K116" s="27">
        <v>540000</v>
      </c>
      <c r="L116" s="20"/>
      <c r="M116" s="112">
        <v>540000</v>
      </c>
      <c r="N116" s="112">
        <v>540000</v>
      </c>
      <c r="O116" s="112">
        <v>540000</v>
      </c>
      <c r="P116" s="112">
        <v>540000</v>
      </c>
      <c r="Q116" s="112">
        <v>540000</v>
      </c>
      <c r="R116" s="112">
        <v>540000</v>
      </c>
      <c r="S116" s="112">
        <v>540000</v>
      </c>
      <c r="T116" s="112">
        <v>540000</v>
      </c>
      <c r="U116" s="112">
        <v>540000</v>
      </c>
      <c r="V116" s="112">
        <v>540000</v>
      </c>
      <c r="W116" s="112">
        <v>540000</v>
      </c>
      <c r="X116" s="113">
        <v>540000</v>
      </c>
      <c r="Y116" s="12"/>
      <c r="Z116" s="12"/>
      <c r="AA116" s="12"/>
      <c r="AB116" s="12"/>
      <c r="AF116" s="12"/>
    </row>
    <row r="117" spans="1:32" ht="13" x14ac:dyDescent="0.3">
      <c r="C117" s="19" t="s">
        <v>20</v>
      </c>
      <c r="D117" s="266"/>
      <c r="E117" s="52"/>
      <c r="F117" s="20"/>
      <c r="G117" s="20"/>
      <c r="H117" s="20"/>
      <c r="I117" s="20"/>
      <c r="J117" s="20"/>
      <c r="K117" s="27"/>
      <c r="L117" s="20"/>
      <c r="M117" s="112"/>
      <c r="N117" s="112"/>
      <c r="O117" s="112"/>
      <c r="P117" s="112"/>
      <c r="Q117" s="112"/>
      <c r="R117" s="112"/>
      <c r="S117" s="112"/>
      <c r="T117" s="112"/>
      <c r="U117" s="112"/>
      <c r="V117" s="112"/>
      <c r="W117" s="112"/>
      <c r="X117" s="113"/>
      <c r="Y117" s="12"/>
      <c r="Z117" s="12"/>
      <c r="AA117" s="12"/>
      <c r="AB117" s="12"/>
      <c r="AF117" s="12"/>
    </row>
    <row r="118" spans="1:32" x14ac:dyDescent="0.25">
      <c r="C118" s="18" t="s">
        <v>140</v>
      </c>
      <c r="D118" s="266" t="s">
        <v>125</v>
      </c>
      <c r="E118" s="52">
        <v>0.44</v>
      </c>
      <c r="F118" s="20"/>
      <c r="G118" s="20"/>
      <c r="H118" s="20"/>
      <c r="I118" s="20">
        <v>151000</v>
      </c>
      <c r="J118" s="20">
        <v>151000</v>
      </c>
      <c r="K118" s="27">
        <v>151000</v>
      </c>
      <c r="L118" s="20"/>
      <c r="M118" s="112"/>
      <c r="N118" s="112"/>
      <c r="O118" s="112"/>
      <c r="P118" s="112">
        <v>151000</v>
      </c>
      <c r="Q118" s="112">
        <v>151000</v>
      </c>
      <c r="R118" s="112">
        <v>151000</v>
      </c>
      <c r="S118" s="112">
        <v>151000</v>
      </c>
      <c r="T118" s="112">
        <v>151000</v>
      </c>
      <c r="U118" s="112">
        <v>151000</v>
      </c>
      <c r="V118" s="112">
        <v>151000</v>
      </c>
      <c r="W118" s="112">
        <v>151000</v>
      </c>
      <c r="X118" s="113">
        <v>151000</v>
      </c>
      <c r="Y118" s="12"/>
      <c r="Z118" s="12"/>
      <c r="AA118" s="12"/>
      <c r="AB118" s="12"/>
      <c r="AF118" s="12"/>
    </row>
    <row r="119" spans="1:32" ht="13" x14ac:dyDescent="0.3">
      <c r="C119" s="19"/>
      <c r="D119" s="81"/>
      <c r="E119" s="52"/>
      <c r="F119" s="20"/>
      <c r="K119" s="28"/>
      <c r="X119" s="111"/>
      <c r="Y119" s="12"/>
      <c r="Z119" s="12"/>
      <c r="AA119" s="12"/>
      <c r="AB119" s="12"/>
      <c r="AF119" s="12"/>
    </row>
    <row r="120" spans="1:32" ht="15.5" x14ac:dyDescent="0.35">
      <c r="C120" s="188" t="s">
        <v>209</v>
      </c>
      <c r="D120" s="81"/>
      <c r="E120" s="53"/>
      <c r="F120" s="20"/>
      <c r="K120" s="28"/>
      <c r="X120" s="111"/>
      <c r="Y120" s="12"/>
      <c r="Z120" s="12"/>
      <c r="AA120" s="12"/>
      <c r="AB120" s="12"/>
      <c r="AF120" s="12"/>
    </row>
    <row r="121" spans="1:32" ht="13.4" customHeight="1" x14ac:dyDescent="0.3">
      <c r="C121" s="19" t="s">
        <v>18</v>
      </c>
      <c r="D121" s="81"/>
      <c r="E121" s="52"/>
      <c r="F121" s="20"/>
      <c r="K121" s="27"/>
      <c r="X121" s="113"/>
      <c r="Y121" s="12"/>
      <c r="Z121" s="12"/>
      <c r="AA121" s="12"/>
      <c r="AB121" s="12"/>
      <c r="AF121" s="12"/>
    </row>
    <row r="122" spans="1:32" ht="13.4" customHeight="1" x14ac:dyDescent="0.3">
      <c r="C122" s="18" t="s">
        <v>123</v>
      </c>
      <c r="D122" s="266" t="s">
        <v>122</v>
      </c>
      <c r="E122" s="370" t="s">
        <v>435</v>
      </c>
      <c r="F122" s="20"/>
      <c r="G122" s="20">
        <v>130322</v>
      </c>
      <c r="H122" s="20">
        <v>130322</v>
      </c>
      <c r="I122" s="20">
        <v>130682</v>
      </c>
      <c r="J122" s="20">
        <v>130222</v>
      </c>
      <c r="K122" s="27">
        <v>130222</v>
      </c>
      <c r="L122" s="20"/>
      <c r="M122" s="112">
        <v>130322</v>
      </c>
      <c r="N122" s="112">
        <v>130682</v>
      </c>
      <c r="O122" s="112">
        <v>130682</v>
      </c>
      <c r="P122" s="112">
        <v>130682</v>
      </c>
      <c r="Q122" s="112">
        <v>130682</v>
      </c>
      <c r="R122" s="112">
        <v>130222</v>
      </c>
      <c r="S122" s="112">
        <v>130222</v>
      </c>
      <c r="T122" s="112">
        <v>130222</v>
      </c>
      <c r="U122" s="112">
        <v>130222</v>
      </c>
      <c r="V122" s="112">
        <v>130222</v>
      </c>
      <c r="W122" s="112">
        <v>130222</v>
      </c>
      <c r="X122" s="113">
        <v>130222</v>
      </c>
      <c r="Y122" s="12"/>
      <c r="Z122" s="12"/>
      <c r="AA122" s="12"/>
      <c r="AB122" s="12"/>
      <c r="AF122" s="12"/>
    </row>
    <row r="123" spans="1:32" ht="13.4" customHeight="1" x14ac:dyDescent="0.25">
      <c r="C123" s="18"/>
      <c r="D123" s="20"/>
      <c r="E123" s="52"/>
      <c r="F123" s="20"/>
      <c r="G123" s="20"/>
      <c r="H123" s="20"/>
      <c r="I123" s="20"/>
      <c r="J123" s="20"/>
      <c r="K123" s="27"/>
      <c r="L123" s="20"/>
      <c r="M123" s="112"/>
      <c r="N123" s="112"/>
      <c r="O123" s="112"/>
      <c r="P123" s="112"/>
      <c r="Q123" s="112"/>
      <c r="R123" s="112"/>
      <c r="S123" s="112"/>
      <c r="T123" s="112"/>
      <c r="U123" s="112"/>
      <c r="V123" s="112"/>
      <c r="W123" s="112"/>
      <c r="X123" s="111"/>
      <c r="Y123" s="12"/>
      <c r="Z123" s="12"/>
      <c r="AA123" s="12"/>
      <c r="AB123" s="12"/>
      <c r="AF123" s="12"/>
    </row>
    <row r="124" spans="1:32" ht="13" x14ac:dyDescent="0.3">
      <c r="C124" s="23" t="s">
        <v>284</v>
      </c>
      <c r="D124" s="21"/>
      <c r="E124" s="22"/>
      <c r="F124" s="22"/>
      <c r="G124" s="21">
        <v>34700251</v>
      </c>
      <c r="H124" s="21">
        <v>35900500</v>
      </c>
      <c r="I124" s="21">
        <v>36992200</v>
      </c>
      <c r="J124" s="21">
        <v>34423735</v>
      </c>
      <c r="K124" s="21">
        <v>35604218</v>
      </c>
      <c r="L124" s="21"/>
      <c r="M124" s="115">
        <v>35904834</v>
      </c>
      <c r="N124" s="115">
        <v>35956377</v>
      </c>
      <c r="O124" s="115">
        <v>36660465</v>
      </c>
      <c r="P124" s="115">
        <v>36992200</v>
      </c>
      <c r="Q124" s="115">
        <v>37864335</v>
      </c>
      <c r="R124" s="115">
        <v>36907435</v>
      </c>
      <c r="S124" s="115">
        <v>35475022</v>
      </c>
      <c r="T124" s="115">
        <v>34423735</v>
      </c>
      <c r="U124" s="115">
        <v>34341623</v>
      </c>
      <c r="V124" s="115">
        <v>34418665</v>
      </c>
      <c r="W124" s="115">
        <v>34584279</v>
      </c>
      <c r="X124" s="115">
        <v>35604218</v>
      </c>
      <c r="Y124" s="12"/>
      <c r="Z124" s="12"/>
      <c r="AA124" s="12"/>
      <c r="AB124" s="12"/>
      <c r="AF124" s="12"/>
    </row>
    <row r="125" spans="1:32" ht="13" x14ac:dyDescent="0.3">
      <c r="C125" s="19"/>
      <c r="D125" s="20"/>
      <c r="G125" s="20"/>
      <c r="H125" s="20"/>
      <c r="I125" s="20"/>
      <c r="J125" s="20"/>
      <c r="K125" s="20"/>
      <c r="L125" s="20"/>
      <c r="M125" s="112"/>
      <c r="N125" s="112"/>
      <c r="O125" s="112"/>
      <c r="P125" s="112"/>
      <c r="Q125" s="112"/>
      <c r="R125" s="112"/>
      <c r="S125" s="112"/>
      <c r="T125" s="112"/>
      <c r="U125" s="112"/>
      <c r="V125" s="112"/>
      <c r="W125" s="112"/>
      <c r="X125" s="112"/>
      <c r="Y125" s="12"/>
      <c r="Z125" s="12"/>
      <c r="AA125" s="12"/>
      <c r="AB125" s="12"/>
      <c r="AF125" s="12"/>
    </row>
    <row r="126" spans="1:32" ht="13" x14ac:dyDescent="0.3">
      <c r="C126" s="267" t="s">
        <v>288</v>
      </c>
      <c r="D126" s="20"/>
      <c r="G126" s="20"/>
      <c r="H126" s="20"/>
      <c r="I126" s="20"/>
      <c r="J126" s="20"/>
      <c r="K126" s="20"/>
      <c r="L126" s="20"/>
      <c r="M126" s="112"/>
      <c r="N126" s="112"/>
      <c r="O126" s="112"/>
      <c r="P126" s="112"/>
      <c r="Q126" s="112"/>
      <c r="R126" s="112"/>
      <c r="S126" s="112"/>
      <c r="T126" s="112"/>
      <c r="U126" s="112"/>
      <c r="V126" s="112"/>
      <c r="W126" s="112"/>
      <c r="X126" s="112"/>
      <c r="Y126" s="12"/>
      <c r="Z126" s="12"/>
      <c r="AA126" s="12"/>
      <c r="AB126" s="12"/>
      <c r="AF126" s="12"/>
    </row>
    <row r="127" spans="1:32" x14ac:dyDescent="0.25">
      <c r="A127" s="266"/>
      <c r="B127" s="266"/>
      <c r="C127" s="163" t="s">
        <v>303</v>
      </c>
      <c r="D127" s="20"/>
      <c r="G127" s="20">
        <v>19635879</v>
      </c>
      <c r="H127" s="20">
        <v>19570559</v>
      </c>
      <c r="I127" s="20">
        <v>19695557</v>
      </c>
      <c r="J127" s="20">
        <v>18203557</v>
      </c>
      <c r="K127" s="20">
        <v>18240473</v>
      </c>
      <c r="L127" s="20"/>
      <c r="M127" s="112">
        <v>19555345</v>
      </c>
      <c r="N127" s="112">
        <v>19550529</v>
      </c>
      <c r="O127" s="112">
        <v>19550667</v>
      </c>
      <c r="P127" s="112">
        <v>19695557</v>
      </c>
      <c r="Q127" s="112">
        <v>19803619</v>
      </c>
      <c r="R127" s="112">
        <v>19720353</v>
      </c>
      <c r="S127" s="112">
        <v>17923544</v>
      </c>
      <c r="T127" s="112">
        <v>18203557</v>
      </c>
      <c r="U127" s="112">
        <v>17870058</v>
      </c>
      <c r="V127" s="112">
        <v>17959005</v>
      </c>
      <c r="W127" s="112">
        <v>18122119</v>
      </c>
      <c r="X127" s="112">
        <v>18240473</v>
      </c>
      <c r="Y127" s="12"/>
      <c r="Z127" s="12"/>
      <c r="AA127" s="12"/>
      <c r="AB127" s="12"/>
      <c r="AF127" s="12"/>
    </row>
    <row r="128" spans="1:32" x14ac:dyDescent="0.25">
      <c r="A128" s="266"/>
      <c r="B128" s="266"/>
      <c r="C128" s="163" t="s">
        <v>302</v>
      </c>
      <c r="D128" s="20"/>
      <c r="G128" s="20">
        <v>12155225</v>
      </c>
      <c r="H128" s="20">
        <v>12430794</v>
      </c>
      <c r="I128" s="20">
        <v>13397136</v>
      </c>
      <c r="J128" s="20">
        <v>12298780</v>
      </c>
      <c r="K128" s="20">
        <v>13454155</v>
      </c>
      <c r="L128" s="20"/>
      <c r="M128" s="112">
        <v>12450342</v>
      </c>
      <c r="N128" s="112">
        <v>12506341</v>
      </c>
      <c r="O128" s="112">
        <v>13210291</v>
      </c>
      <c r="P128" s="112">
        <v>13397136</v>
      </c>
      <c r="Q128" s="112">
        <v>14133900</v>
      </c>
      <c r="R128" s="112">
        <v>13260726</v>
      </c>
      <c r="S128" s="112">
        <v>13630080</v>
      </c>
      <c r="T128" s="112">
        <v>12298780</v>
      </c>
      <c r="U128" s="112">
        <v>12550070</v>
      </c>
      <c r="V128" s="112">
        <v>12550070</v>
      </c>
      <c r="W128" s="112">
        <v>12552570</v>
      </c>
      <c r="X128" s="112">
        <v>13454155</v>
      </c>
      <c r="Y128" s="12"/>
      <c r="Z128" s="12"/>
      <c r="AA128" s="12"/>
      <c r="AB128" s="12"/>
      <c r="AF128" s="12"/>
    </row>
    <row r="129" spans="1:32" x14ac:dyDescent="0.25">
      <c r="A129" s="266"/>
      <c r="B129" s="266"/>
      <c r="C129" s="163" t="s">
        <v>301</v>
      </c>
      <c r="D129" s="20"/>
      <c r="G129" s="20">
        <v>2909147</v>
      </c>
      <c r="H129" s="20">
        <v>3899147</v>
      </c>
      <c r="I129" s="20">
        <v>3899507</v>
      </c>
      <c r="J129" s="20">
        <v>3921398</v>
      </c>
      <c r="K129" s="20">
        <v>3909590</v>
      </c>
      <c r="L129" s="20"/>
      <c r="M129" s="112">
        <v>3899147</v>
      </c>
      <c r="N129" s="112">
        <v>3899507</v>
      </c>
      <c r="O129" s="112">
        <v>3899507</v>
      </c>
      <c r="P129" s="112">
        <v>3899507</v>
      </c>
      <c r="Q129" s="112">
        <v>3926816</v>
      </c>
      <c r="R129" s="112">
        <v>3926356</v>
      </c>
      <c r="S129" s="112">
        <v>3921398</v>
      </c>
      <c r="T129" s="112">
        <v>3921398</v>
      </c>
      <c r="U129" s="112">
        <v>3921495</v>
      </c>
      <c r="V129" s="112">
        <v>3909590</v>
      </c>
      <c r="W129" s="112">
        <v>3909590</v>
      </c>
      <c r="X129" s="112">
        <v>3909590</v>
      </c>
      <c r="Y129" s="12"/>
      <c r="Z129" s="12"/>
      <c r="AA129" s="12"/>
      <c r="AB129" s="12"/>
      <c r="AF129" s="12"/>
    </row>
    <row r="130" spans="1:32" ht="13" x14ac:dyDescent="0.3">
      <c r="A130" s="266"/>
      <c r="B130" s="266"/>
      <c r="C130" s="23" t="s">
        <v>284</v>
      </c>
      <c r="D130" s="21"/>
      <c r="E130" s="22"/>
      <c r="F130" s="22"/>
      <c r="G130" s="21">
        <v>34700251</v>
      </c>
      <c r="H130" s="21">
        <v>35900500</v>
      </c>
      <c r="I130" s="21">
        <v>36992200</v>
      </c>
      <c r="J130" s="21">
        <v>34423735</v>
      </c>
      <c r="K130" s="21">
        <v>35604218</v>
      </c>
      <c r="L130" s="21"/>
      <c r="M130" s="115">
        <v>35904834</v>
      </c>
      <c r="N130" s="115">
        <v>35956377</v>
      </c>
      <c r="O130" s="115">
        <v>36660465</v>
      </c>
      <c r="P130" s="115">
        <v>36992200</v>
      </c>
      <c r="Q130" s="115">
        <v>37864335</v>
      </c>
      <c r="R130" s="115">
        <v>36907435</v>
      </c>
      <c r="S130" s="115">
        <v>35475022</v>
      </c>
      <c r="T130" s="115">
        <v>34423735</v>
      </c>
      <c r="U130" s="115">
        <v>34341623</v>
      </c>
      <c r="V130" s="115">
        <v>34418665</v>
      </c>
      <c r="W130" s="115">
        <v>34584279</v>
      </c>
      <c r="X130" s="115">
        <v>35604218</v>
      </c>
      <c r="Y130" s="12"/>
      <c r="Z130" s="12"/>
      <c r="AA130" s="12"/>
      <c r="AB130" s="12"/>
      <c r="AF130" s="12"/>
    </row>
    <row r="131" spans="1:32" outlineLevel="1" x14ac:dyDescent="0.25">
      <c r="A131" s="266"/>
      <c r="B131" s="266"/>
      <c r="C131" s="163" t="s">
        <v>285</v>
      </c>
      <c r="D131" s="20"/>
      <c r="G131" s="20">
        <v>3184339</v>
      </c>
      <c r="H131" s="20">
        <v>3195121</v>
      </c>
      <c r="I131" s="20">
        <v>3331341</v>
      </c>
      <c r="J131" s="20">
        <v>3746050</v>
      </c>
      <c r="K131" s="20">
        <v>3831246</v>
      </c>
      <c r="L131" s="20"/>
      <c r="M131" s="112">
        <v>3195814</v>
      </c>
      <c r="N131" s="112">
        <v>3192514</v>
      </c>
      <c r="O131" s="112">
        <v>3192514</v>
      </c>
      <c r="P131" s="112">
        <v>3331341</v>
      </c>
      <c r="Q131" s="112">
        <v>3442134</v>
      </c>
      <c r="R131" s="112">
        <v>3439397</v>
      </c>
      <c r="S131" s="112">
        <v>3527652</v>
      </c>
      <c r="T131" s="112">
        <v>3746050</v>
      </c>
      <c r="U131" s="112">
        <v>3789415</v>
      </c>
      <c r="V131" s="112">
        <v>3832341</v>
      </c>
      <c r="W131" s="112">
        <v>3830988</v>
      </c>
      <c r="X131" s="112">
        <v>3831246</v>
      </c>
      <c r="Y131" s="12"/>
      <c r="Z131" s="12"/>
      <c r="AA131" s="12"/>
      <c r="AB131" s="12"/>
      <c r="AF131" s="12"/>
    </row>
    <row r="132" spans="1:32" outlineLevel="1" x14ac:dyDescent="0.25">
      <c r="A132" s="266"/>
      <c r="B132" s="266"/>
      <c r="C132" s="163" t="s">
        <v>286</v>
      </c>
      <c r="D132" s="20"/>
      <c r="G132" s="20">
        <v>59435</v>
      </c>
      <c r="H132" s="20">
        <v>59435</v>
      </c>
      <c r="I132" s="20">
        <v>59435</v>
      </c>
      <c r="J132" s="20">
        <v>155435</v>
      </c>
      <c r="K132" s="20">
        <v>956620</v>
      </c>
      <c r="L132" s="20"/>
      <c r="M132" s="112">
        <v>59435</v>
      </c>
      <c r="N132" s="112">
        <v>59435</v>
      </c>
      <c r="O132" s="112">
        <v>59435</v>
      </c>
      <c r="P132" s="112">
        <v>59435</v>
      </c>
      <c r="Q132" s="112">
        <v>59435</v>
      </c>
      <c r="R132" s="112">
        <v>155435</v>
      </c>
      <c r="S132" s="112">
        <v>155435</v>
      </c>
      <c r="T132" s="112">
        <v>155435</v>
      </c>
      <c r="U132" s="112">
        <v>155435</v>
      </c>
      <c r="V132" s="112">
        <v>155435</v>
      </c>
      <c r="W132" s="112">
        <v>155435</v>
      </c>
      <c r="X132" s="112">
        <v>956620</v>
      </c>
      <c r="Y132" s="12"/>
      <c r="Z132" s="12"/>
      <c r="AA132" s="12"/>
      <c r="AB132" s="12"/>
      <c r="AF132" s="12"/>
    </row>
    <row r="133" spans="1:32" outlineLevel="1" x14ac:dyDescent="0.25">
      <c r="A133" s="266"/>
      <c r="B133" s="266"/>
      <c r="C133" s="163" t="s">
        <v>287</v>
      </c>
      <c r="D133" s="20"/>
      <c r="G133" s="20">
        <v>509000</v>
      </c>
      <c r="H133" s="20">
        <v>509000</v>
      </c>
      <c r="I133" s="20">
        <v>509000</v>
      </c>
      <c r="J133" s="20">
        <v>531351</v>
      </c>
      <c r="K133" s="20">
        <v>519543</v>
      </c>
      <c r="L133" s="20"/>
      <c r="M133" s="112">
        <v>509000</v>
      </c>
      <c r="N133" s="112">
        <v>509000</v>
      </c>
      <c r="O133" s="112">
        <v>509000</v>
      </c>
      <c r="P133" s="112">
        <v>509000</v>
      </c>
      <c r="Q133" s="112">
        <v>536309</v>
      </c>
      <c r="R133" s="112">
        <v>536309</v>
      </c>
      <c r="S133" s="112">
        <v>531351</v>
      </c>
      <c r="T133" s="112">
        <v>531351</v>
      </c>
      <c r="U133" s="112">
        <v>531448</v>
      </c>
      <c r="V133" s="112">
        <v>519543</v>
      </c>
      <c r="W133" s="112">
        <v>519543</v>
      </c>
      <c r="X133" s="112">
        <v>519543</v>
      </c>
      <c r="Y133" s="12"/>
      <c r="Z133" s="12"/>
      <c r="AA133" s="12"/>
      <c r="AB133" s="12"/>
      <c r="AF133" s="12"/>
    </row>
    <row r="134" spans="1:32" outlineLevel="1" x14ac:dyDescent="0.25">
      <c r="A134" s="266"/>
      <c r="B134" s="266"/>
      <c r="C134" s="163" t="s">
        <v>289</v>
      </c>
      <c r="D134" s="20"/>
      <c r="G134" s="20">
        <v>4165122</v>
      </c>
      <c r="H134" s="20">
        <v>4164189</v>
      </c>
      <c r="I134" s="20">
        <v>4166727</v>
      </c>
      <c r="J134" s="20">
        <v>4231315</v>
      </c>
      <c r="K134" s="20">
        <v>4250326</v>
      </c>
      <c r="L134" s="20"/>
      <c r="M134" s="112">
        <v>4166589</v>
      </c>
      <c r="N134" s="112">
        <v>4166589</v>
      </c>
      <c r="O134" s="112">
        <v>4166727</v>
      </c>
      <c r="P134" s="112">
        <v>4166727</v>
      </c>
      <c r="Q134" s="112">
        <v>4166150</v>
      </c>
      <c r="R134" s="112">
        <v>4166150</v>
      </c>
      <c r="S134" s="112">
        <v>4166150</v>
      </c>
      <c r="T134" s="112">
        <v>4231315</v>
      </c>
      <c r="U134" s="112">
        <v>4241436</v>
      </c>
      <c r="V134" s="112">
        <v>4239881</v>
      </c>
      <c r="W134" s="112">
        <v>4230326</v>
      </c>
      <c r="X134" s="112">
        <v>4250326</v>
      </c>
      <c r="Y134" s="12"/>
      <c r="Z134" s="12"/>
      <c r="AA134" s="12"/>
      <c r="AB134" s="12"/>
      <c r="AF134" s="12"/>
    </row>
    <row r="135" spans="1:32" outlineLevel="1" x14ac:dyDescent="0.25">
      <c r="A135" s="266"/>
      <c r="B135" s="266"/>
      <c r="C135" s="163" t="s">
        <v>290</v>
      </c>
      <c r="D135" s="20"/>
      <c r="G135" s="20">
        <v>5568375</v>
      </c>
      <c r="H135" s="20">
        <v>5852294</v>
      </c>
      <c r="I135" s="20">
        <v>6669079</v>
      </c>
      <c r="J135" s="20">
        <v>7641599</v>
      </c>
      <c r="K135" s="20">
        <v>7995789</v>
      </c>
      <c r="L135" s="20"/>
      <c r="M135" s="112">
        <v>5870375</v>
      </c>
      <c r="N135" s="112">
        <v>5926374</v>
      </c>
      <c r="O135" s="112">
        <v>6630324</v>
      </c>
      <c r="P135" s="112">
        <v>6669079</v>
      </c>
      <c r="Q135" s="112">
        <v>7405843</v>
      </c>
      <c r="R135" s="112">
        <v>7441375</v>
      </c>
      <c r="S135" s="112">
        <v>7634377</v>
      </c>
      <c r="T135" s="112">
        <v>7641599</v>
      </c>
      <c r="U135" s="112">
        <v>7892889</v>
      </c>
      <c r="V135" s="112">
        <v>7892889</v>
      </c>
      <c r="W135" s="112">
        <v>7895389</v>
      </c>
      <c r="X135" s="112">
        <v>7995789</v>
      </c>
      <c r="Y135" s="12"/>
      <c r="Z135" s="12"/>
      <c r="AA135" s="12"/>
      <c r="AB135" s="12"/>
      <c r="AF135" s="12"/>
    </row>
    <row r="136" spans="1:32" outlineLevel="1" x14ac:dyDescent="0.25">
      <c r="A136" s="266"/>
      <c r="B136" s="266"/>
      <c r="C136" s="163" t="s">
        <v>291</v>
      </c>
      <c r="D136" s="20"/>
      <c r="G136" s="20">
        <v>2269825</v>
      </c>
      <c r="H136" s="20">
        <v>3259825</v>
      </c>
      <c r="I136" s="20">
        <v>3259825</v>
      </c>
      <c r="J136" s="20">
        <v>3259825</v>
      </c>
      <c r="K136" s="20">
        <v>3259825</v>
      </c>
      <c r="L136" s="20"/>
      <c r="M136" s="112">
        <v>3259825</v>
      </c>
      <c r="N136" s="112">
        <v>3259825</v>
      </c>
      <c r="O136" s="112">
        <v>3259825</v>
      </c>
      <c r="P136" s="112">
        <v>3259825</v>
      </c>
      <c r="Q136" s="112">
        <v>3259825</v>
      </c>
      <c r="R136" s="112">
        <v>3259825</v>
      </c>
      <c r="S136" s="112">
        <v>3259825</v>
      </c>
      <c r="T136" s="112">
        <v>3259825</v>
      </c>
      <c r="U136" s="112">
        <v>3259825</v>
      </c>
      <c r="V136" s="112">
        <v>3259825</v>
      </c>
      <c r="W136" s="112">
        <v>3259825</v>
      </c>
      <c r="X136" s="112">
        <v>3259825</v>
      </c>
      <c r="Y136" s="12"/>
      <c r="Z136" s="12"/>
      <c r="AA136" s="12"/>
      <c r="AB136" s="12"/>
      <c r="AF136" s="12"/>
    </row>
    <row r="137" spans="1:32" outlineLevel="1" x14ac:dyDescent="0.25">
      <c r="A137" s="266"/>
      <c r="B137" s="266"/>
      <c r="C137" s="163" t="s">
        <v>292</v>
      </c>
      <c r="D137" s="20"/>
      <c r="G137" s="20">
        <v>801540</v>
      </c>
      <c r="H137" s="20">
        <v>795970</v>
      </c>
      <c r="I137" s="20">
        <v>795970</v>
      </c>
      <c r="J137" s="20">
        <v>795970</v>
      </c>
      <c r="K137" s="20">
        <v>815470</v>
      </c>
      <c r="L137" s="20"/>
      <c r="M137" s="112">
        <v>795970</v>
      </c>
      <c r="N137" s="112">
        <v>795970</v>
      </c>
      <c r="O137" s="112">
        <v>795970</v>
      </c>
      <c r="P137" s="112">
        <v>795970</v>
      </c>
      <c r="Q137" s="112">
        <v>795970</v>
      </c>
      <c r="R137" s="112">
        <v>795970</v>
      </c>
      <c r="S137" s="112">
        <v>795970</v>
      </c>
      <c r="T137" s="112">
        <v>795970</v>
      </c>
      <c r="U137" s="112">
        <v>815970</v>
      </c>
      <c r="V137" s="112">
        <v>815970</v>
      </c>
      <c r="W137" s="112">
        <v>815470</v>
      </c>
      <c r="X137" s="112">
        <v>815470</v>
      </c>
      <c r="Y137" s="12"/>
      <c r="Z137" s="12"/>
      <c r="AA137" s="12"/>
      <c r="AB137" s="12"/>
      <c r="AF137" s="12"/>
    </row>
    <row r="138" spans="1:32" outlineLevel="1" x14ac:dyDescent="0.25">
      <c r="A138" s="266"/>
      <c r="B138" s="266"/>
      <c r="C138" s="163" t="s">
        <v>293</v>
      </c>
      <c r="D138" s="20"/>
      <c r="G138" s="20">
        <v>3361991</v>
      </c>
      <c r="H138" s="20">
        <v>3353641</v>
      </c>
      <c r="I138" s="20">
        <v>3355108</v>
      </c>
      <c r="J138" s="20">
        <v>2016586</v>
      </c>
      <c r="K138" s="20">
        <v>2016586</v>
      </c>
      <c r="L138" s="20"/>
      <c r="M138" s="112">
        <v>3355108</v>
      </c>
      <c r="N138" s="112">
        <v>3355108</v>
      </c>
      <c r="O138" s="112">
        <v>3355108</v>
      </c>
      <c r="P138" s="112">
        <v>3355108</v>
      </c>
      <c r="Q138" s="112">
        <v>3355108</v>
      </c>
      <c r="R138" s="112">
        <v>3355108</v>
      </c>
      <c r="S138" s="112">
        <v>3355108</v>
      </c>
      <c r="T138" s="112">
        <v>2016586</v>
      </c>
      <c r="U138" s="112">
        <v>2016586</v>
      </c>
      <c r="V138" s="112">
        <v>2016586</v>
      </c>
      <c r="W138" s="112">
        <v>2016586</v>
      </c>
      <c r="X138" s="112">
        <v>2016586</v>
      </c>
      <c r="Y138" s="12"/>
      <c r="Z138" s="12"/>
      <c r="AA138" s="12"/>
      <c r="AB138" s="12"/>
      <c r="AF138" s="12"/>
    </row>
    <row r="139" spans="1:32" outlineLevel="1" x14ac:dyDescent="0.25">
      <c r="A139" s="266"/>
      <c r="B139" s="266"/>
      <c r="C139" s="163" t="s">
        <v>294</v>
      </c>
      <c r="D139" s="20"/>
      <c r="G139" s="20">
        <v>0</v>
      </c>
      <c r="H139" s="20">
        <v>0</v>
      </c>
      <c r="I139" s="20">
        <v>0</v>
      </c>
      <c r="J139" s="20">
        <v>0</v>
      </c>
      <c r="K139" s="20">
        <v>0</v>
      </c>
      <c r="L139" s="20"/>
      <c r="M139" s="112">
        <v>0</v>
      </c>
      <c r="N139" s="112">
        <v>0</v>
      </c>
      <c r="O139" s="112">
        <v>0</v>
      </c>
      <c r="P139" s="112">
        <v>0</v>
      </c>
      <c r="Q139" s="112">
        <v>0</v>
      </c>
      <c r="R139" s="112">
        <v>0</v>
      </c>
      <c r="S139" s="112">
        <v>0</v>
      </c>
      <c r="T139" s="112">
        <v>0</v>
      </c>
      <c r="U139" s="112">
        <v>0</v>
      </c>
      <c r="V139" s="112">
        <v>0</v>
      </c>
      <c r="W139" s="112">
        <v>0</v>
      </c>
      <c r="X139" s="112">
        <v>0</v>
      </c>
      <c r="Y139" s="12"/>
      <c r="Z139" s="12"/>
      <c r="AA139" s="12"/>
      <c r="AB139" s="12"/>
      <c r="AF139" s="12"/>
    </row>
    <row r="140" spans="1:32" outlineLevel="1" x14ac:dyDescent="0.25">
      <c r="A140" s="266"/>
      <c r="B140" s="266"/>
      <c r="C140" s="163" t="s">
        <v>295</v>
      </c>
      <c r="D140" s="20"/>
      <c r="G140" s="20">
        <v>11484878</v>
      </c>
      <c r="H140" s="20">
        <v>11415279</v>
      </c>
      <c r="I140" s="20">
        <v>11401519</v>
      </c>
      <c r="J140" s="20">
        <v>9430222</v>
      </c>
      <c r="K140" s="20">
        <v>9343431</v>
      </c>
      <c r="L140" s="20"/>
      <c r="M140" s="112">
        <v>11396972</v>
      </c>
      <c r="N140" s="112">
        <v>11395456</v>
      </c>
      <c r="O140" s="112">
        <v>11395456</v>
      </c>
      <c r="P140" s="112">
        <v>11401519</v>
      </c>
      <c r="Q140" s="112">
        <v>11399365</v>
      </c>
      <c r="R140" s="112">
        <v>11318836</v>
      </c>
      <c r="S140" s="112">
        <v>9433772</v>
      </c>
      <c r="T140" s="112">
        <v>9430222</v>
      </c>
      <c r="U140" s="112">
        <v>9023237</v>
      </c>
      <c r="V140" s="112">
        <v>9070813</v>
      </c>
      <c r="W140" s="112">
        <v>9245335</v>
      </c>
      <c r="X140" s="112">
        <v>9343431</v>
      </c>
      <c r="Y140" s="12"/>
      <c r="Z140" s="12"/>
      <c r="AA140" s="12"/>
      <c r="AB140" s="12"/>
      <c r="AF140" s="12"/>
    </row>
    <row r="141" spans="1:32" outlineLevel="1" x14ac:dyDescent="0.25">
      <c r="A141" s="266"/>
      <c r="B141" s="266"/>
      <c r="C141" s="163" t="s">
        <v>296</v>
      </c>
      <c r="D141" s="20"/>
      <c r="G141" s="20">
        <v>2325424</v>
      </c>
      <c r="H141" s="20">
        <v>2325424</v>
      </c>
      <c r="I141" s="20">
        <v>2322514</v>
      </c>
      <c r="J141" s="20">
        <v>1324160</v>
      </c>
      <c r="K141" s="20">
        <v>1324160</v>
      </c>
      <c r="L141" s="20"/>
      <c r="M141" s="112">
        <v>2325424</v>
      </c>
      <c r="N141" s="112">
        <v>2325424</v>
      </c>
      <c r="O141" s="112">
        <v>2325424</v>
      </c>
      <c r="P141" s="112">
        <v>2322514</v>
      </c>
      <c r="Q141" s="112">
        <v>2322514</v>
      </c>
      <c r="R141" s="112">
        <v>1317808</v>
      </c>
      <c r="S141" s="112">
        <v>1324160</v>
      </c>
      <c r="T141" s="112">
        <v>1324160</v>
      </c>
      <c r="U141" s="112">
        <v>1324160</v>
      </c>
      <c r="V141" s="112">
        <v>1324160</v>
      </c>
      <c r="W141" s="112">
        <v>1324160</v>
      </c>
      <c r="X141" s="112">
        <v>1324160</v>
      </c>
      <c r="Y141" s="12"/>
      <c r="Z141" s="12"/>
      <c r="AA141" s="12"/>
      <c r="AB141" s="12"/>
      <c r="AF141" s="12"/>
    </row>
    <row r="142" spans="1:32" outlineLevel="1" x14ac:dyDescent="0.25">
      <c r="A142" s="266"/>
      <c r="B142" s="266"/>
      <c r="C142" s="163" t="s">
        <v>297</v>
      </c>
      <c r="D142" s="20"/>
      <c r="G142" s="20">
        <v>0</v>
      </c>
      <c r="H142" s="20">
        <v>0</v>
      </c>
      <c r="I142" s="20">
        <v>0</v>
      </c>
      <c r="J142" s="20">
        <v>0</v>
      </c>
      <c r="K142" s="20">
        <v>0</v>
      </c>
      <c r="L142" s="20"/>
      <c r="M142" s="112">
        <v>0</v>
      </c>
      <c r="N142" s="112">
        <v>0</v>
      </c>
      <c r="O142" s="112">
        <v>0</v>
      </c>
      <c r="P142" s="112">
        <v>0</v>
      </c>
      <c r="Q142" s="112">
        <v>0</v>
      </c>
      <c r="R142" s="112">
        <v>0</v>
      </c>
      <c r="S142" s="112">
        <v>0</v>
      </c>
      <c r="T142" s="112">
        <v>0</v>
      </c>
      <c r="U142" s="112">
        <v>0</v>
      </c>
      <c r="V142" s="112">
        <v>0</v>
      </c>
      <c r="W142" s="112">
        <v>0</v>
      </c>
      <c r="X142" s="112">
        <v>0</v>
      </c>
      <c r="Y142" s="12"/>
      <c r="Z142" s="12"/>
      <c r="AA142" s="12"/>
      <c r="AB142" s="12"/>
      <c r="AF142" s="12"/>
    </row>
    <row r="143" spans="1:32" outlineLevel="1" x14ac:dyDescent="0.25">
      <c r="A143" s="266"/>
      <c r="B143" s="266"/>
      <c r="C143" s="163" t="s">
        <v>298</v>
      </c>
      <c r="D143" s="20"/>
      <c r="G143" s="20">
        <v>0</v>
      </c>
      <c r="H143" s="20">
        <v>0</v>
      </c>
      <c r="I143" s="20">
        <v>0</v>
      </c>
      <c r="J143" s="20">
        <v>0</v>
      </c>
      <c r="K143" s="20">
        <v>0</v>
      </c>
      <c r="L143" s="20"/>
      <c r="M143" s="112">
        <v>0</v>
      </c>
      <c r="N143" s="112">
        <v>0</v>
      </c>
      <c r="O143" s="112">
        <v>0</v>
      </c>
      <c r="P143" s="112">
        <v>0</v>
      </c>
      <c r="Q143" s="112">
        <v>0</v>
      </c>
      <c r="R143" s="112">
        <v>0</v>
      </c>
      <c r="S143" s="112">
        <v>0</v>
      </c>
      <c r="T143" s="112">
        <v>0</v>
      </c>
      <c r="U143" s="112">
        <v>0</v>
      </c>
      <c r="V143" s="112">
        <v>0</v>
      </c>
      <c r="W143" s="112">
        <v>0</v>
      </c>
      <c r="X143" s="112">
        <v>0</v>
      </c>
      <c r="Y143" s="12"/>
      <c r="Z143" s="12"/>
      <c r="AA143" s="12"/>
      <c r="AB143" s="12"/>
      <c r="AF143" s="12"/>
    </row>
    <row r="144" spans="1:32" outlineLevel="1" x14ac:dyDescent="0.25">
      <c r="A144" s="266"/>
      <c r="B144" s="266"/>
      <c r="C144" s="163" t="s">
        <v>299</v>
      </c>
      <c r="D144" s="20"/>
      <c r="G144" s="20">
        <v>840000</v>
      </c>
      <c r="H144" s="20">
        <v>840000</v>
      </c>
      <c r="I144" s="20">
        <v>991000</v>
      </c>
      <c r="J144" s="20">
        <v>1161000</v>
      </c>
      <c r="K144" s="20">
        <v>1161000</v>
      </c>
      <c r="L144" s="20"/>
      <c r="M144" s="112">
        <v>840000</v>
      </c>
      <c r="N144" s="112">
        <v>840000</v>
      </c>
      <c r="O144" s="112">
        <v>840000</v>
      </c>
      <c r="P144" s="112">
        <v>991000</v>
      </c>
      <c r="Q144" s="112">
        <v>991000</v>
      </c>
      <c r="R144" s="112">
        <v>991000</v>
      </c>
      <c r="S144" s="112">
        <v>1161000</v>
      </c>
      <c r="T144" s="112">
        <v>1161000</v>
      </c>
      <c r="U144" s="112">
        <v>1161000</v>
      </c>
      <c r="V144" s="112">
        <v>1161000</v>
      </c>
      <c r="W144" s="112">
        <v>1161000</v>
      </c>
      <c r="X144" s="112">
        <v>1161000</v>
      </c>
      <c r="Y144" s="12"/>
      <c r="Z144" s="12"/>
      <c r="AA144" s="12"/>
      <c r="AB144" s="12"/>
      <c r="AF144" s="12"/>
    </row>
    <row r="145" spans="1:32" outlineLevel="1" x14ac:dyDescent="0.25">
      <c r="A145" s="266"/>
      <c r="B145" s="266"/>
      <c r="C145" s="163" t="s">
        <v>300</v>
      </c>
      <c r="D145" s="20"/>
      <c r="G145" s="20">
        <v>0</v>
      </c>
      <c r="H145" s="20">
        <v>0</v>
      </c>
      <c r="I145" s="20">
        <v>0</v>
      </c>
      <c r="J145" s="20">
        <v>0</v>
      </c>
      <c r="K145" s="20">
        <v>0</v>
      </c>
      <c r="L145" s="20"/>
      <c r="M145" s="112">
        <v>0</v>
      </c>
      <c r="N145" s="112">
        <v>0</v>
      </c>
      <c r="O145" s="112">
        <v>0</v>
      </c>
      <c r="P145" s="112">
        <v>0</v>
      </c>
      <c r="Q145" s="112">
        <v>0</v>
      </c>
      <c r="R145" s="112">
        <v>0</v>
      </c>
      <c r="S145" s="112">
        <v>0</v>
      </c>
      <c r="T145" s="112">
        <v>0</v>
      </c>
      <c r="U145" s="112">
        <v>0</v>
      </c>
      <c r="V145" s="112">
        <v>0</v>
      </c>
      <c r="W145" s="112">
        <v>0</v>
      </c>
      <c r="X145" s="112">
        <v>0</v>
      </c>
      <c r="Y145" s="12"/>
      <c r="Z145" s="12"/>
      <c r="AA145" s="12"/>
      <c r="AB145" s="12"/>
      <c r="AF145" s="12"/>
    </row>
    <row r="146" spans="1:32" ht="13" outlineLevel="1" x14ac:dyDescent="0.3">
      <c r="A146" s="266"/>
      <c r="B146" s="266"/>
      <c r="C146" s="23"/>
      <c r="D146" s="21"/>
      <c r="E146" s="22"/>
      <c r="F146" s="22"/>
      <c r="G146" s="21"/>
      <c r="H146" s="21"/>
      <c r="I146" s="21"/>
      <c r="J146" s="21"/>
      <c r="K146" s="21"/>
      <c r="L146" s="21"/>
      <c r="M146" s="115"/>
      <c r="N146" s="115"/>
      <c r="O146" s="115"/>
      <c r="P146" s="115"/>
      <c r="Q146" s="115"/>
      <c r="R146" s="115"/>
      <c r="S146" s="115"/>
      <c r="T146" s="115"/>
      <c r="U146" s="115"/>
      <c r="V146" s="115"/>
      <c r="W146" s="115"/>
      <c r="X146" s="115"/>
      <c r="Y146" s="12"/>
      <c r="Z146" s="12"/>
      <c r="AA146" s="12"/>
      <c r="AB146" s="12"/>
      <c r="AF146" s="12"/>
    </row>
    <row r="149" spans="1:32" ht="13" x14ac:dyDescent="0.3">
      <c r="C149" s="360" t="s">
        <v>38</v>
      </c>
    </row>
    <row r="150" spans="1:32" ht="13" x14ac:dyDescent="0.3">
      <c r="C150" s="360" t="s">
        <v>138</v>
      </c>
    </row>
    <row r="151" spans="1:32" ht="13" x14ac:dyDescent="0.3">
      <c r="C151" s="360" t="s">
        <v>139</v>
      </c>
    </row>
    <row r="152" spans="1:32" ht="13" x14ac:dyDescent="0.3">
      <c r="C152" s="361" t="s">
        <v>428</v>
      </c>
    </row>
    <row r="153" spans="1:32" ht="13" x14ac:dyDescent="0.3">
      <c r="C153" s="360" t="s">
        <v>437</v>
      </c>
    </row>
    <row r="154" spans="1:32" ht="13" x14ac:dyDescent="0.3">
      <c r="C154" s="360" t="s">
        <v>438</v>
      </c>
    </row>
    <row r="155" spans="1:32" ht="13" x14ac:dyDescent="0.3">
      <c r="C155" s="360" t="s">
        <v>439</v>
      </c>
    </row>
    <row r="156" spans="1:32" ht="13" x14ac:dyDescent="0.3">
      <c r="C156" s="360" t="s">
        <v>440</v>
      </c>
    </row>
    <row r="157" spans="1:32" ht="13" x14ac:dyDescent="0.3">
      <c r="C157" s="361" t="s">
        <v>441</v>
      </c>
    </row>
    <row r="158" spans="1:32" ht="13" x14ac:dyDescent="0.3">
      <c r="C158" s="360" t="s">
        <v>442</v>
      </c>
    </row>
    <row r="160" spans="1:32" ht="13" x14ac:dyDescent="0.3">
      <c r="C160" s="369"/>
      <c r="D160" s="26"/>
      <c r="E160" s="26"/>
      <c r="F160" s="26"/>
      <c r="G160" s="26"/>
      <c r="H160" s="26"/>
      <c r="I160" s="26"/>
      <c r="J160" s="26"/>
      <c r="K160" s="358"/>
      <c r="L160" s="358"/>
      <c r="M160" s="359"/>
      <c r="N160" s="359"/>
      <c r="Y160" s="12"/>
      <c r="Z160" s="12"/>
      <c r="AA160" s="12"/>
      <c r="AB160" s="12"/>
      <c r="AF160" s="12"/>
    </row>
    <row r="161" spans="3:32" ht="13" x14ac:dyDescent="0.3">
      <c r="C161" s="369"/>
      <c r="D161" s="26"/>
      <c r="E161" s="26"/>
      <c r="F161" s="26"/>
      <c r="G161" s="26"/>
      <c r="H161" s="26"/>
      <c r="I161" s="26"/>
      <c r="J161" s="26"/>
      <c r="K161" s="358"/>
      <c r="L161" s="358"/>
      <c r="M161" s="359"/>
      <c r="N161" s="359"/>
      <c r="Y161" s="12"/>
      <c r="Z161" s="12"/>
      <c r="AA161" s="12"/>
      <c r="AB161" s="12"/>
      <c r="AF161" s="12"/>
    </row>
    <row r="162" spans="3:32" ht="13" x14ac:dyDescent="0.3">
      <c r="C162" s="369"/>
      <c r="D162" s="26"/>
      <c r="E162" s="26"/>
      <c r="F162" s="26"/>
      <c r="G162" s="26"/>
      <c r="H162" s="26"/>
      <c r="I162" s="26"/>
      <c r="J162" s="26"/>
      <c r="K162" s="358"/>
      <c r="L162" s="358"/>
      <c r="M162" s="359"/>
      <c r="N162" s="359"/>
      <c r="Y162" s="12"/>
      <c r="Z162" s="12"/>
      <c r="AA162" s="12"/>
      <c r="AB162" s="12"/>
      <c r="AF162" s="12"/>
    </row>
    <row r="163" spans="3:32" ht="13" x14ac:dyDescent="0.3">
      <c r="C163" s="369"/>
      <c r="D163" s="26"/>
      <c r="E163" s="26"/>
      <c r="F163" s="26"/>
      <c r="G163" s="26"/>
      <c r="H163" s="26"/>
      <c r="I163" s="26"/>
      <c r="J163" s="26"/>
      <c r="K163" s="358"/>
      <c r="L163" s="358"/>
      <c r="M163" s="359"/>
      <c r="N163" s="359"/>
      <c r="Y163" s="12"/>
      <c r="Z163" s="12"/>
      <c r="AA163" s="12"/>
      <c r="AB163" s="12"/>
      <c r="AF163" s="12"/>
    </row>
    <row r="164" spans="3:32" ht="13" x14ac:dyDescent="0.3">
      <c r="C164" s="369"/>
      <c r="D164" s="26"/>
      <c r="E164" s="26"/>
      <c r="F164" s="26"/>
      <c r="G164" s="26"/>
      <c r="H164" s="26"/>
      <c r="I164" s="26"/>
      <c r="J164" s="26"/>
      <c r="K164" s="358"/>
      <c r="L164" s="358"/>
      <c r="M164" s="359"/>
      <c r="N164" s="359"/>
      <c r="Y164" s="12"/>
      <c r="Z164" s="12"/>
      <c r="AA164" s="12"/>
      <c r="AB164" s="12"/>
      <c r="AF164" s="12"/>
    </row>
    <row r="165" spans="3:32" ht="13" x14ac:dyDescent="0.3">
      <c r="C165" s="369"/>
      <c r="D165" s="26"/>
      <c r="E165" s="26"/>
      <c r="F165" s="26"/>
      <c r="G165" s="26"/>
      <c r="H165" s="26"/>
      <c r="I165" s="26"/>
      <c r="J165" s="26"/>
      <c r="K165" s="358"/>
      <c r="L165" s="358"/>
      <c r="M165" s="359"/>
      <c r="N165" s="359"/>
      <c r="Y165" s="12"/>
      <c r="Z165" s="12"/>
      <c r="AA165" s="12"/>
      <c r="AB165" s="12"/>
      <c r="AF165" s="12"/>
    </row>
    <row r="166" spans="3:32" ht="13" x14ac:dyDescent="0.3">
      <c r="C166" s="369"/>
      <c r="D166" s="26"/>
      <c r="E166" s="26"/>
      <c r="F166" s="26"/>
      <c r="G166" s="26"/>
      <c r="H166" s="26"/>
      <c r="I166" s="26"/>
      <c r="J166" s="26"/>
      <c r="K166" s="358"/>
      <c r="L166" s="358"/>
      <c r="M166" s="359"/>
      <c r="N166" s="359"/>
      <c r="Y166" s="12"/>
      <c r="Z166" s="12"/>
      <c r="AA166" s="12"/>
      <c r="AB166" s="12"/>
      <c r="AF166" s="12"/>
    </row>
    <row r="167" spans="3:32" ht="13" x14ac:dyDescent="0.3">
      <c r="C167" s="369"/>
      <c r="D167" s="26"/>
      <c r="E167" s="26"/>
      <c r="F167" s="26"/>
      <c r="G167" s="26"/>
      <c r="H167" s="26"/>
      <c r="I167" s="26"/>
      <c r="J167" s="26"/>
      <c r="K167" s="358"/>
      <c r="L167" s="358"/>
      <c r="M167" s="359"/>
      <c r="N167" s="359"/>
      <c r="Y167" s="12"/>
      <c r="Z167" s="12"/>
      <c r="AA167" s="12"/>
      <c r="AB167" s="12"/>
      <c r="AF167" s="12"/>
    </row>
    <row r="168" spans="3:32" ht="13" x14ac:dyDescent="0.3">
      <c r="C168" s="369"/>
      <c r="D168" s="26"/>
      <c r="E168" s="26"/>
      <c r="F168" s="26"/>
      <c r="G168" s="26"/>
      <c r="H168" s="26"/>
      <c r="I168" s="26"/>
      <c r="J168" s="26"/>
      <c r="K168" s="358"/>
      <c r="L168" s="358"/>
      <c r="M168" s="359"/>
      <c r="N168" s="359"/>
      <c r="Y168" s="12"/>
      <c r="Z168" s="12"/>
      <c r="AA168" s="12"/>
      <c r="AB168" s="12"/>
      <c r="AF168" s="12"/>
    </row>
    <row r="169" spans="3:32" ht="13" x14ac:dyDescent="0.3">
      <c r="C169" s="369"/>
      <c r="D169" s="26"/>
      <c r="E169" s="26"/>
      <c r="F169" s="26"/>
      <c r="G169" s="26"/>
      <c r="H169" s="26"/>
      <c r="I169" s="26"/>
      <c r="J169" s="26"/>
      <c r="K169" s="358"/>
      <c r="L169" s="358"/>
      <c r="M169" s="359"/>
      <c r="N169" s="359"/>
      <c r="Y169" s="12"/>
      <c r="Z169" s="12"/>
      <c r="AA169" s="12"/>
      <c r="AB169" s="12"/>
      <c r="AF169" s="12"/>
    </row>
    <row r="170" spans="3:32" ht="13" x14ac:dyDescent="0.3">
      <c r="C170" s="369"/>
      <c r="D170" s="26"/>
      <c r="E170" s="26"/>
      <c r="F170" s="26"/>
      <c r="G170" s="26"/>
      <c r="H170" s="26"/>
      <c r="I170" s="26"/>
      <c r="J170" s="26"/>
      <c r="K170" s="358"/>
      <c r="L170" s="358"/>
      <c r="M170" s="359"/>
      <c r="N170" s="359"/>
      <c r="Y170" s="12"/>
      <c r="Z170" s="12"/>
      <c r="AA170" s="12"/>
      <c r="AB170" s="12"/>
      <c r="AF170" s="12"/>
    </row>
  </sheetData>
  <hyperlinks>
    <hyperlink ref="C1" location="Index!A1" display="Index page"/>
  </hyperlink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Index</vt:lpstr>
      <vt:lpstr>Annual key figures</vt:lpstr>
      <vt:lpstr>Vopak overview</vt:lpstr>
      <vt:lpstr>Sustainability</vt:lpstr>
      <vt:lpstr>IFRS - Financial data</vt:lpstr>
      <vt:lpstr>IFRS - Division data</vt:lpstr>
      <vt:lpstr>Proportional - Financial data</vt:lpstr>
      <vt:lpstr>Proportional - Division data</vt:lpstr>
      <vt:lpstr>Terminal &amp; capacity overview</vt:lpstr>
      <vt:lpstr>Growth projects overview</vt:lpstr>
      <vt:lpstr>Forex</vt:lpstr>
      <vt:lpstr>'Annual key figures'!Print_Area</vt:lpstr>
      <vt:lpstr>Forex!Print_Area</vt:lpstr>
      <vt:lpstr>'IFRS - Financial data'!Print_Area</vt:lpstr>
      <vt:lpstr>Index!Print_Area</vt:lpstr>
      <vt:lpstr>'Proportional - Financial data'!Print_Area</vt:lpstr>
    </vt:vector>
  </TitlesOfParts>
  <Company>Royal Vopak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Vopak IR</dc:creator>
  <cp:lastModifiedBy>Fatjona Topciu</cp:lastModifiedBy>
  <cp:lastPrinted>2019-02-12T18:44:44Z</cp:lastPrinted>
  <dcterms:created xsi:type="dcterms:W3CDTF">2009-03-11T07:39:27Z</dcterms:created>
  <dcterms:modified xsi:type="dcterms:W3CDTF">2021-06-01T17:25:37Z</dcterms:modified>
</cp:coreProperties>
</file>