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3320" yWindow="-255" windowWidth="15600" windowHeight="15525" tabRatio="879"/>
  </bookViews>
  <sheets>
    <sheet name="Index" sheetId="10" r:id="rId1"/>
    <sheet name="Key figures" sheetId="54" r:id="rId2"/>
    <sheet name="Highlights " sheetId="13" r:id="rId3"/>
    <sheet name="Divisions" sheetId="6" r:id="rId4"/>
    <sheet name="Cons. Statement income" sheetId="58" r:id="rId5"/>
    <sheet name="Cons. Statement Comp. income" sheetId="59" r:id="rId6"/>
    <sheet name="Cons. Statement Fin. position" sheetId="60" r:id="rId7"/>
    <sheet name="Cons. Statement Changes equity" sheetId="61" r:id="rId8"/>
    <sheet name="Cons. Statement Cash Flow" sheetId="62" r:id="rId9"/>
    <sheet name="Segmentation" sheetId="12" r:id="rId10"/>
    <sheet name="Prop. Financial info" sheetId="18" r:id="rId11"/>
    <sheet name="Proport. Segment info" sheetId="53" r:id="rId12"/>
    <sheet name="Proport. Other" sheetId="64" r:id="rId13"/>
    <sheet name="Highlights per quarter" sheetId="50" r:id="rId14"/>
    <sheet name="Segmentation per quarter" sheetId="63" r:id="rId15"/>
    <sheet name="Capacity movement" sheetId="65" r:id="rId16"/>
    <sheet name="Capacity changes" sheetId="49" r:id="rId17"/>
    <sheet name="Capacity &amp; share per region" sheetId="56" r:id="rId18"/>
  </sheets>
  <definedNames>
    <definedName name="_xlnm.Print_Area" localSheetId="17">'Capacity &amp; share per region'!$B$2:$O$170</definedName>
    <definedName name="_xlnm.Print_Area" localSheetId="16">'Capacity changes'!$B$2:$I$9</definedName>
    <definedName name="_xlnm.Print_Area" localSheetId="15">'Capacity movement'!$B$2:$O$365</definedName>
    <definedName name="_xlnm.Print_Area" localSheetId="8">'Cons. Statement Cash Flow'!$B$2:$D$44</definedName>
    <definedName name="_xlnm.Print_Area" localSheetId="7">'Cons. Statement Changes equity'!$B$2:$J$37</definedName>
    <definedName name="_xlnm.Print_Area" localSheetId="5">'Cons. Statement Comp. income'!$B$2:$D$25</definedName>
    <definedName name="_xlnm.Print_Area" localSheetId="6">'Cons. Statement Fin. position'!$B$2:$D$56</definedName>
    <definedName name="_xlnm.Print_Area" localSheetId="4">'Cons. Statement income'!$B$2:$D$56</definedName>
    <definedName name="_xlnm.Print_Area" localSheetId="3">Divisions!$B$2:$E$84</definedName>
    <definedName name="_xlnm.Print_Area" localSheetId="2">'Highlights '!$B$2:$E$24</definedName>
    <definedName name="_xlnm.Print_Area" localSheetId="13">'Highlights per quarter'!$B$2:$E$23</definedName>
    <definedName name="_xlnm.Print_Area" localSheetId="0">Index!$C$3:$P$65</definedName>
    <definedName name="_xlnm.Print_Area" localSheetId="1">'Key figures'!$B$2:$E$70</definedName>
    <definedName name="_xlnm.Print_Area" localSheetId="10">'Prop. Financial info'!$B$2:$J$48</definedName>
    <definedName name="_xlnm.Print_Area" localSheetId="12">'Proport. Other'!$B$2:$D$17</definedName>
    <definedName name="_xlnm.Print_Area" localSheetId="11">'Proport. Segment info'!$B$2:$H$17</definedName>
    <definedName name="_xlnm.Print_Area" localSheetId="9">Segmentation!$B$2:$J$32</definedName>
    <definedName name="_xlnm.Print_Area" localSheetId="14">'Segmentation per quarter'!$B$2:$N$35</definedName>
  </definedNames>
  <calcPr calcId="145621"/>
</workbook>
</file>

<file path=xl/calcChain.xml><?xml version="1.0" encoding="utf-8"?>
<calcChain xmlns="http://schemas.openxmlformats.org/spreadsheetml/2006/main">
  <c r="E165" i="56" l="1"/>
  <c r="H344" i="65"/>
  <c r="H334" i="65" l="1"/>
  <c r="E168" i="56" l="1"/>
  <c r="E169" i="56"/>
  <c r="E156" i="56"/>
  <c r="E167" i="56" l="1"/>
  <c r="E32" i="56"/>
  <c r="E137" i="56" s="1"/>
  <c r="E166" i="56" l="1"/>
  <c r="E163" i="56"/>
  <c r="E170" i="56" s="1"/>
  <c r="H313" i="65"/>
  <c r="H315" i="65" s="1"/>
  <c r="H317" i="65" s="1"/>
  <c r="H336" i="65" s="1"/>
  <c r="H346" i="65" s="1"/>
  <c r="G137" i="56" l="1"/>
  <c r="H137" i="56" l="1"/>
  <c r="H165" i="56"/>
  <c r="H166" i="56"/>
  <c r="H167" i="56"/>
  <c r="H168" i="56"/>
  <c r="H169" i="56"/>
  <c r="H170" i="56" l="1"/>
</calcChain>
</file>

<file path=xl/sharedStrings.xml><?xml version="1.0" encoding="utf-8"?>
<sst xmlns="http://schemas.openxmlformats.org/spreadsheetml/2006/main" count="2007" uniqueCount="620">
  <si>
    <t>In EUR millions</t>
  </si>
  <si>
    <t>Net profit attributable to holders of ordinary shares</t>
  </si>
  <si>
    <t>Group operating profit (EBIT)</t>
  </si>
  <si>
    <t>Divisions</t>
  </si>
  <si>
    <t>Asia</t>
  </si>
  <si>
    <t>Joint ventures and associates</t>
  </si>
  <si>
    <t>Revenues</t>
  </si>
  <si>
    <t>Netherlands</t>
  </si>
  <si>
    <t>Europe, Middle East &amp; Africa</t>
  </si>
  <si>
    <t>Storage capacity end of period (in million cbm)</t>
  </si>
  <si>
    <t>Senior net debt : EBITDA</t>
  </si>
  <si>
    <t>India</t>
  </si>
  <si>
    <t>Indonesia</t>
  </si>
  <si>
    <t>Japan</t>
  </si>
  <si>
    <t>Korea</t>
  </si>
  <si>
    <t>Malaysia</t>
  </si>
  <si>
    <t>Singapore</t>
  </si>
  <si>
    <t>Thailand</t>
  </si>
  <si>
    <t>Vietnam</t>
  </si>
  <si>
    <t>Australia</t>
  </si>
  <si>
    <t>Belgium</t>
  </si>
  <si>
    <t>Estonia</t>
  </si>
  <si>
    <t>Germany</t>
  </si>
  <si>
    <t>Spain</t>
  </si>
  <si>
    <t>Sweden</t>
  </si>
  <si>
    <t>Switzerland</t>
  </si>
  <si>
    <t>United Kingdom</t>
  </si>
  <si>
    <t>Maasvlakte Olie Terminal</t>
  </si>
  <si>
    <t>Brazil</t>
  </si>
  <si>
    <t>Chile</t>
  </si>
  <si>
    <t>Colombia</t>
  </si>
  <si>
    <t>Ecuador</t>
  </si>
  <si>
    <t>Mexico</t>
  </si>
  <si>
    <t>Venezuela</t>
  </si>
  <si>
    <t>SabTank (Al Jubail)</t>
  </si>
  <si>
    <t>Pakistan</t>
  </si>
  <si>
    <t>Bahamas</t>
  </si>
  <si>
    <t>Canada</t>
  </si>
  <si>
    <t>USA</t>
  </si>
  <si>
    <t>EMEA</t>
  </si>
  <si>
    <t>Total</t>
  </si>
  <si>
    <t>Americas</t>
  </si>
  <si>
    <t>Index of sheets</t>
  </si>
  <si>
    <t>Contacts</t>
  </si>
  <si>
    <t xml:space="preserve">Vopak Investor Relations </t>
  </si>
  <si>
    <t>Phone</t>
  </si>
  <si>
    <t>Media Contact</t>
  </si>
  <si>
    <t>Division</t>
  </si>
  <si>
    <t>Definitions</t>
  </si>
  <si>
    <t>Capacity movement since January 1st 2003</t>
  </si>
  <si>
    <t>Storage capacity year end 2002</t>
  </si>
  <si>
    <t>Country</t>
  </si>
  <si>
    <t>Terminal</t>
  </si>
  <si>
    <t>Consolidated</t>
  </si>
  <si>
    <t>JV &amp; associates</t>
  </si>
  <si>
    <t>Vopak share</t>
  </si>
  <si>
    <t>Type</t>
  </si>
  <si>
    <t>Product</t>
  </si>
  <si>
    <t>Dupeg Tank Terminal</t>
  </si>
  <si>
    <t>Expansion</t>
  </si>
  <si>
    <t>Chemicals</t>
  </si>
  <si>
    <t>China</t>
  </si>
  <si>
    <t>Tianjin Lingang</t>
  </si>
  <si>
    <t>Acquisition</t>
  </si>
  <si>
    <t xml:space="preserve">Pakterminal </t>
  </si>
  <si>
    <t>Oil</t>
  </si>
  <si>
    <t>Map Tha Phut</t>
  </si>
  <si>
    <t xml:space="preserve">Terquimsa Tarragona </t>
  </si>
  <si>
    <t>Oil/chemicals</t>
  </si>
  <si>
    <t>UAE</t>
  </si>
  <si>
    <t>Horizon Fujairah Ltd.</t>
  </si>
  <si>
    <t>30%*</t>
  </si>
  <si>
    <t>Botlek (South)</t>
  </si>
  <si>
    <t>Decommissioned</t>
  </si>
  <si>
    <t xml:space="preserve">Ipswich </t>
  </si>
  <si>
    <t>Manzanillo</t>
  </si>
  <si>
    <t>Divestment</t>
  </si>
  <si>
    <t xml:space="preserve">Barranquilla </t>
  </si>
  <si>
    <t xml:space="preserve">Cartagena </t>
  </si>
  <si>
    <t>Long Beach</t>
  </si>
  <si>
    <t>Puerto Cabello</t>
  </si>
  <si>
    <t xml:space="preserve">Sebarok </t>
  </si>
  <si>
    <t>Various capacity adjustments</t>
  </si>
  <si>
    <t>Storage capacity year end 2003</t>
  </si>
  <si>
    <t>Lanshan</t>
  </si>
  <si>
    <t>União/Vopak Armazens Gerais (Paranagua)</t>
  </si>
  <si>
    <t>Vegoils</t>
  </si>
  <si>
    <t>Ulsan</t>
  </si>
  <si>
    <t xml:space="preserve">Caojing </t>
  </si>
  <si>
    <t>Greenfield</t>
  </si>
  <si>
    <t xml:space="preserve">Savannah </t>
  </si>
  <si>
    <t xml:space="preserve">TTR </t>
  </si>
  <si>
    <t xml:space="preserve">Hamburg </t>
  </si>
  <si>
    <t xml:space="preserve">Sydney </t>
  </si>
  <si>
    <t xml:space="preserve">Deer Park </t>
  </si>
  <si>
    <t>ACS</t>
  </si>
  <si>
    <t xml:space="preserve">Europoort </t>
  </si>
  <si>
    <t xml:space="preserve">Laurenshaven </t>
  </si>
  <si>
    <t>Malmö</t>
  </si>
  <si>
    <t>Storage capacity year end 2004</t>
  </si>
  <si>
    <t>Kertih</t>
  </si>
  <si>
    <t xml:space="preserve">Maasvlakte Olie Terminal </t>
  </si>
  <si>
    <t>Caojing</t>
  </si>
  <si>
    <t xml:space="preserve">Södertälje </t>
  </si>
  <si>
    <t>Alemoa</t>
  </si>
  <si>
    <t xml:space="preserve">Darwin </t>
  </si>
  <si>
    <t>Storage capacity year end 2005</t>
  </si>
  <si>
    <t>n.a.***</t>
  </si>
  <si>
    <t xml:space="preserve">Gothenburg </t>
  </si>
  <si>
    <t xml:space="preserve">Vlaardingen </t>
  </si>
  <si>
    <t>AP Petrochemical Vietnam</t>
  </si>
  <si>
    <t>Biofuels</t>
  </si>
  <si>
    <t xml:space="preserve">Banyan </t>
  </si>
  <si>
    <t>Storage capacity year end 2006</t>
  </si>
  <si>
    <t>Standic Dordrecht</t>
  </si>
  <si>
    <t>Westwego</t>
  </si>
  <si>
    <t>Zhangjiagang</t>
  </si>
  <si>
    <t>Banyan Terminal</t>
  </si>
  <si>
    <t>Chemicals/biofuels</t>
  </si>
  <si>
    <t>Storage capacity year end 2007</t>
  </si>
  <si>
    <t>Vopak Nippon</t>
  </si>
  <si>
    <t>Vopak EOS</t>
  </si>
  <si>
    <t>Acquisition****</t>
  </si>
  <si>
    <t xml:space="preserve">Hemiksem </t>
  </si>
  <si>
    <t>Galena Park</t>
  </si>
  <si>
    <t>Pasir Gudang</t>
  </si>
  <si>
    <t xml:space="preserve">Penjuru </t>
  </si>
  <si>
    <t xml:space="preserve">Altamira </t>
  </si>
  <si>
    <t>London</t>
  </si>
  <si>
    <t>Wilmington</t>
  </si>
  <si>
    <t>Merak</t>
  </si>
  <si>
    <t>Sydney</t>
  </si>
  <si>
    <t>Linkeroever</t>
  </si>
  <si>
    <t>Storage capacity year end 2008</t>
  </si>
  <si>
    <t xml:space="preserve">Bahamas </t>
  </si>
  <si>
    <t xml:space="preserve">Singapore </t>
  </si>
  <si>
    <t>Banyan</t>
  </si>
  <si>
    <t>Botlek</t>
  </si>
  <si>
    <t xml:space="preserve">SabTank (Yanbu) </t>
  </si>
  <si>
    <t xml:space="preserve">Sidney </t>
  </si>
  <si>
    <t>Vlaardingen</t>
  </si>
  <si>
    <t>Penjuru</t>
  </si>
  <si>
    <t>Gothenburg</t>
  </si>
  <si>
    <t>UK</t>
  </si>
  <si>
    <t>Teesside</t>
  </si>
  <si>
    <t>Ho Chi Minh City</t>
  </si>
  <si>
    <t>Antwerp Left bank</t>
  </si>
  <si>
    <t>Cartagena</t>
  </si>
  <si>
    <t>Engro Vopak, Port Qasim</t>
  </si>
  <si>
    <t>Savannah</t>
  </si>
  <si>
    <t>Caojin</t>
  </si>
  <si>
    <t>Terquimsa Barcelona</t>
  </si>
  <si>
    <t>Basle</t>
  </si>
  <si>
    <t>Storage capacity year end 2009</t>
  </si>
  <si>
    <t>Hamburg</t>
  </si>
  <si>
    <t>Ningbo</t>
  </si>
  <si>
    <t>Jakarta</t>
  </si>
  <si>
    <t>Coatzacoalcos</t>
  </si>
  <si>
    <t>Waltershof</t>
  </si>
  <si>
    <t>Decommissioned*****</t>
  </si>
  <si>
    <t>Mejillones</t>
  </si>
  <si>
    <t>Storage capacity year end 2010</t>
  </si>
  <si>
    <t>Ipswich</t>
  </si>
  <si>
    <t>LNG</t>
  </si>
  <si>
    <t>Gate Rotterdam</t>
  </si>
  <si>
    <t>Europoort</t>
  </si>
  <si>
    <t>Aratu</t>
  </si>
  <si>
    <t>Altamira</t>
  </si>
  <si>
    <t>Storage capacity year end 2011</t>
  </si>
  <si>
    <t>Antwerp</t>
  </si>
  <si>
    <t>Decommissioned******</t>
  </si>
  <si>
    <t>Eemshaven</t>
  </si>
  <si>
    <t>Storage capacity year end 2012</t>
  </si>
  <si>
    <t>LPG</t>
  </si>
  <si>
    <t>Algeciras</t>
  </si>
  <si>
    <t>Xiamen</t>
  </si>
  <si>
    <t>San Antonio</t>
  </si>
  <si>
    <t>Storage capacity end December 2013</t>
  </si>
  <si>
    <t>* Before Vitol group divested its 10% stake in Horizon Fujairah Ltd.</t>
  </si>
  <si>
    <t xml:space="preserve">*** Only acting as operator; Vopak has a 10% interest in a joint service company. </t>
  </si>
  <si>
    <t>***** Forced relocation of the Waltershof terminal to another Vopak location in Hamburg.</t>
  </si>
  <si>
    <t xml:space="preserve">Note III: Depite several developments in Vopak's share regarding the Estonia terminals over the past years, both Pakterminal and Vopak E.O.S. are in this overview accompanied with a Vopak share of 50%. </t>
  </si>
  <si>
    <t xml:space="preserve"> +31 10 400 2776</t>
  </si>
  <si>
    <t>** Vopak's stake in Maasvlakte Olie Terminal amounts to 16.7%. However, every capacity adjustment mentioned in the overview above accounts for a full 100%. Reported storage capacity is based on the attributable capacity, being 1,085,786 cbm.</t>
  </si>
  <si>
    <t>**** The acquisition of 435,000 cbm in Estonia could officially be classified as a merger. However, due to the construction of the merger which consisted of acquisition components, the Estonia cbm adjustmtents in this overview are attributed to an acquisition.</t>
  </si>
  <si>
    <t>****** Non-renewal of the expired concession agreement.</t>
  </si>
  <si>
    <t>Disclaimer and forward looking statements</t>
  </si>
  <si>
    <t>Saudi Arabia</t>
  </si>
  <si>
    <t>Saudia Arabia</t>
  </si>
  <si>
    <t>Note IV: Storage capacity is defined as the total available storage capacity (jointly) operated by Vopak at the end of the reporting period, being storage capacity for subsidiaries, joint ventures, associates (with the exception of Maasvlakte Olie Terminal in Netherlands, which is based on the attributable capacity, being 1,085,786 cbm), and other (equity) interests, and including currently out of service capacity due to maintenance and inspection programs.</t>
  </si>
  <si>
    <t>Chemicals/vegoils</t>
  </si>
  <si>
    <t>Biofuels/vegoils</t>
  </si>
  <si>
    <t>Chemiehaven- Rotterdam</t>
  </si>
  <si>
    <t>Amsterdam Petroleumhaven</t>
  </si>
  <si>
    <t>Note V: Numbers may not add up due to rounding.</t>
  </si>
  <si>
    <t>Guayaguil</t>
  </si>
  <si>
    <t>Tianjin Lingang (phase 2)</t>
  </si>
  <si>
    <t>Amsterdam Westpoort (phase 2a)</t>
  </si>
  <si>
    <t>Amsterdam Westpoort (phase 2b)</t>
  </si>
  <si>
    <r>
      <t>Ilha Barnab</t>
    </r>
    <r>
      <rPr>
        <sz val="10"/>
        <rFont val="Calibri"/>
        <family val="2"/>
      </rPr>
      <t>é</t>
    </r>
  </si>
  <si>
    <t>Amsterdam Westpoort (phase 1)</t>
  </si>
  <si>
    <t>Kandla</t>
  </si>
  <si>
    <t>16.7%**</t>
  </si>
  <si>
    <t>Note I: In this overview, an acquisition can be defined as a take over of storage capacity in operation which was not already owned by Vopak  or one of its associates / joint venture partners.</t>
  </si>
  <si>
    <t xml:space="preserve">Note II: In this overview, a divestment is classified as a sale of storage capacity in operation. </t>
  </si>
  <si>
    <t>Group operating profit before depreciation and amortization (EBITDA)</t>
  </si>
  <si>
    <t xml:space="preserve">∆  </t>
  </si>
  <si>
    <t>Highlights</t>
  </si>
  <si>
    <t>Average US dollar</t>
  </si>
  <si>
    <t>Average Singapore dollar</t>
  </si>
  <si>
    <t>Storage capacity changes</t>
  </si>
  <si>
    <t xml:space="preserve">Group operating profit (EBIT) </t>
  </si>
  <si>
    <t>Total capacity</t>
  </si>
  <si>
    <t>Oil products</t>
  </si>
  <si>
    <t>Capacity movement</t>
  </si>
  <si>
    <t>Occupancy rate subsidiaries</t>
  </si>
  <si>
    <t>Subsidiaries</t>
  </si>
  <si>
    <t xml:space="preserve">Operatorships </t>
  </si>
  <si>
    <t>Net finance costs</t>
  </si>
  <si>
    <t>Income tax</t>
  </si>
  <si>
    <t>Net profit</t>
  </si>
  <si>
    <t>Non-controlling interests</t>
  </si>
  <si>
    <t>Net profit owners of parent</t>
  </si>
  <si>
    <t>of which Singapore</t>
  </si>
  <si>
    <t>of which United States</t>
  </si>
  <si>
    <t>Other information</t>
  </si>
  <si>
    <t xml:space="preserve">EBITDA margin -excluding exceptional items- </t>
  </si>
  <si>
    <t>Segment information -excluding exceptional items-</t>
  </si>
  <si>
    <t>EBITDA</t>
  </si>
  <si>
    <t>Banyan Cavern Storage Services</t>
  </si>
  <si>
    <t>******* Only acting as operator; VopakTerminals Singapore (in which Vopak holds 69.5%) has a 45% interest in the joint service company.</t>
  </si>
  <si>
    <t>Highlights per quarter</t>
  </si>
  <si>
    <t>Europe, Middle East &amp; Africa (EMEA)</t>
  </si>
  <si>
    <t>Occupancy rate subsidiaries, joint ventures and associates</t>
  </si>
  <si>
    <t>Depreciation and amortization</t>
  </si>
  <si>
    <t>Total including exceptional items</t>
  </si>
  <si>
    <t>Exclusion exceptional items</t>
  </si>
  <si>
    <t>Effects proportio-nate con-solidation</t>
  </si>
  <si>
    <t>Storage capacity end December 2014</t>
  </si>
  <si>
    <t xml:space="preserve">Chemicals </t>
  </si>
  <si>
    <t>Canterm</t>
  </si>
  <si>
    <t>Various</t>
  </si>
  <si>
    <t>Pengerang</t>
  </si>
  <si>
    <t>SabTank</t>
  </si>
  <si>
    <t>Haiteng</t>
  </si>
  <si>
    <t>Peru</t>
  </si>
  <si>
    <t>Callao</t>
  </si>
  <si>
    <t>Net change at various terminals
including decommissioning</t>
  </si>
  <si>
    <t>Vegetable oils/biodiesel</t>
  </si>
  <si>
    <t>Bitumen</t>
  </si>
  <si>
    <t>Results -excluding exceptional items-</t>
  </si>
  <si>
    <t>Results -including exceptional items-</t>
  </si>
  <si>
    <t>n.a. ***</t>
  </si>
  <si>
    <t>n.a. *******</t>
  </si>
  <si>
    <t>100%******</t>
  </si>
  <si>
    <t>Earnings per ordinary share (in EUR)</t>
  </si>
  <si>
    <t xml:space="preserve"> +31 10 400 2777</t>
  </si>
  <si>
    <t>Cash flows from operating activities (gross)</t>
  </si>
  <si>
    <t xml:space="preserve">Segmentation </t>
  </si>
  <si>
    <t>Galena park</t>
  </si>
  <si>
    <t>PITSB (Pengerang)</t>
  </si>
  <si>
    <t>Vlissingen</t>
  </si>
  <si>
    <t>Vopak Sweden AB</t>
  </si>
  <si>
    <t>In percentage</t>
  </si>
  <si>
    <t>Total excluding exceptional items</t>
  </si>
  <si>
    <t>IFRS
figures</t>
  </si>
  <si>
    <t>Global LNG</t>
  </si>
  <si>
    <t>Joint Ventures</t>
  </si>
  <si>
    <t>Capacity by Division</t>
  </si>
  <si>
    <t>6 Only acting as operator; VopakTerminals Singapore (in which Vopak holds 69.5%) has a 45% interest in the joint service company.</t>
  </si>
  <si>
    <t xml:space="preserve">5 Only acting as operator; Vopak has a 10% interest in a joint service company. </t>
  </si>
  <si>
    <t>4 Reported under LNG</t>
  </si>
  <si>
    <t>3 In 2007 subsidiary Pakterminal</t>
  </si>
  <si>
    <t>2 Reported as one unit</t>
  </si>
  <si>
    <t>(equity) interests, and including currently out of service capacity due to maintenance and inspection programs.</t>
  </si>
  <si>
    <t xml:space="preserve">1 Storage capacity is defined as the total available storage capacity (jointly) operated by Vopak at the end of the reporting period, being storage capacity for subsidiaries, </t>
  </si>
  <si>
    <t>TOTAL</t>
  </si>
  <si>
    <t>Vopak Terminal Savannah</t>
  </si>
  <si>
    <t>Vopak Terminal Wilmington (North + South)</t>
  </si>
  <si>
    <t>Vopak Terminal Los Angeles</t>
  </si>
  <si>
    <t>Vopak Terminal Long Beach</t>
  </si>
  <si>
    <t>Vopak Terminal Galena Park</t>
  </si>
  <si>
    <t>Vopak Terminal Deer Park</t>
  </si>
  <si>
    <t>Vopak Terminal Montreal East</t>
  </si>
  <si>
    <t>Vopak Terminal Quebec City</t>
  </si>
  <si>
    <t>Vopak Terminals of Canada - Montreal</t>
  </si>
  <si>
    <t>Vopak Terminals of Canada - Hamilton</t>
  </si>
  <si>
    <t>BORCO</t>
  </si>
  <si>
    <t>North America (part of the Americas Division)</t>
  </si>
  <si>
    <t>Vopak Terminal Durban</t>
  </si>
  <si>
    <t>South Africa</t>
  </si>
  <si>
    <t>Vopak Horizon Fujairah</t>
  </si>
  <si>
    <t>United Arab Emirates</t>
  </si>
  <si>
    <t>Engro Vopak Terminal</t>
  </si>
  <si>
    <r>
      <t>n.a.</t>
    </r>
    <r>
      <rPr>
        <sz val="10"/>
        <rFont val="Calibri"/>
        <family val="2"/>
      </rPr>
      <t>⁵</t>
    </r>
  </si>
  <si>
    <t>Sabtank (Yanbu)</t>
  </si>
  <si>
    <t>Kingdom of Saudi Arabia</t>
  </si>
  <si>
    <t>Middle East &amp; Africa (part of EMEA Division)</t>
  </si>
  <si>
    <t>Vopak Venezuela - Puerto Cabello</t>
  </si>
  <si>
    <t>Vopak Peru - Callao Terminal</t>
  </si>
  <si>
    <r>
      <t xml:space="preserve">LNG Terminal Altamira </t>
    </r>
    <r>
      <rPr>
        <vertAlign val="superscript"/>
        <sz val="10"/>
        <rFont val="Arial"/>
        <family val="2"/>
      </rPr>
      <t>4</t>
    </r>
  </si>
  <si>
    <t>Vopak Mexico - Veracruz Terminal</t>
  </si>
  <si>
    <t>Vopak Mexico - Coatzacoalcos Terminal</t>
  </si>
  <si>
    <t>Vopak Mexico - Altamira Terminal</t>
  </si>
  <si>
    <t>Vopak Ecuador</t>
  </si>
  <si>
    <t>Vopak Colombia - Cartagena Terminal</t>
  </si>
  <si>
    <t>Vopak Colombia - Barranquilla Terminal</t>
  </si>
  <si>
    <t>Vopak Oxiquim - Mejillones Terminal</t>
  </si>
  <si>
    <t>Vopak Chile - San Antonio Terminal</t>
  </si>
  <si>
    <t>Vopak Brazil - Ilha Barnabé Terminal</t>
  </si>
  <si>
    <t>Vopak Brazil - Aratu Terminal</t>
  </si>
  <si>
    <t>Vopak Brazil - Alemoa Terminal</t>
  </si>
  <si>
    <t>Uniao/Vopak Armazens Gerais</t>
  </si>
  <si>
    <t>Latin America (part of the Americas Division)</t>
  </si>
  <si>
    <t>Vopak Terminal Amsterdam Westpoort</t>
  </si>
  <si>
    <r>
      <t xml:space="preserve">Gate Terminal </t>
    </r>
    <r>
      <rPr>
        <vertAlign val="superscript"/>
        <sz val="10"/>
        <rFont val="Arial"/>
        <family val="2"/>
      </rPr>
      <t>4</t>
    </r>
  </si>
  <si>
    <t>Vopak Terminal Vlissingen</t>
  </si>
  <si>
    <t>Vopak Terminal Vlaardingen</t>
  </si>
  <si>
    <t>Vopak Terminal TTR</t>
  </si>
  <si>
    <t>Vopak Terminal Laurenshaven</t>
  </si>
  <si>
    <t>Vopak Terminal Europoort</t>
  </si>
  <si>
    <t>Vopak Terminal Chemiehaven</t>
  </si>
  <si>
    <t>Vopak Terminal Botlek Zuid</t>
  </si>
  <si>
    <t>Vopak Terminal Botlek Noord</t>
  </si>
  <si>
    <t>Vopak Terminal Amsterdam Petroleumhaven</t>
  </si>
  <si>
    <t>Vopak Terminal Eemshaven</t>
  </si>
  <si>
    <t>The Netherlands (Netherlands Division)</t>
  </si>
  <si>
    <t>Vopak Terminal Ipswich</t>
  </si>
  <si>
    <t>Vopak Terminal Windmill</t>
  </si>
  <si>
    <t>Vopak Terminal Teesside</t>
  </si>
  <si>
    <t xml:space="preserve">Vopak Terminal London </t>
  </si>
  <si>
    <t>Vopak Schweiz</t>
  </si>
  <si>
    <r>
      <t xml:space="preserve">Vopak Sweden AB </t>
    </r>
    <r>
      <rPr>
        <vertAlign val="superscript"/>
        <sz val="10"/>
        <rFont val="Arial"/>
        <family val="2"/>
      </rPr>
      <t>2</t>
    </r>
  </si>
  <si>
    <r>
      <t xml:space="preserve">Vopak Terminal Terquimsa </t>
    </r>
    <r>
      <rPr>
        <vertAlign val="superscript"/>
        <sz val="10"/>
        <rFont val="Arial"/>
        <family val="2"/>
      </rPr>
      <t>2</t>
    </r>
  </si>
  <si>
    <t>Vopak Terminal Algeciras</t>
  </si>
  <si>
    <r>
      <t xml:space="preserve">Vopak Dupeg Terminal Neuhof &amp; Waltershof </t>
    </r>
    <r>
      <rPr>
        <vertAlign val="superscript"/>
        <sz val="10"/>
        <rFont val="Arial"/>
        <family val="2"/>
      </rPr>
      <t>2</t>
    </r>
  </si>
  <si>
    <r>
      <t xml:space="preserve">Vopak Chemical Logistics Finland Oy </t>
    </r>
    <r>
      <rPr>
        <vertAlign val="superscript"/>
        <sz val="10"/>
        <rFont val="Arial"/>
        <family val="2"/>
      </rPr>
      <t xml:space="preserve"> 2</t>
    </r>
  </si>
  <si>
    <t>Finland</t>
  </si>
  <si>
    <r>
      <t xml:space="preserve">Vopak E.O.S - Tallinn </t>
    </r>
    <r>
      <rPr>
        <vertAlign val="superscript"/>
        <sz val="10"/>
        <rFont val="Arial"/>
        <family val="2"/>
      </rPr>
      <t>3</t>
    </r>
  </si>
  <si>
    <t>Vopak Terminal Linkeroever</t>
  </si>
  <si>
    <t>Vopak Terminal Hemiksem</t>
  </si>
  <si>
    <t>Vopak Terminal Eurotank</t>
  </si>
  <si>
    <t xml:space="preserve">Vopak Terminal ACS </t>
  </si>
  <si>
    <t>Europe (part of the EMEA Division)</t>
  </si>
  <si>
    <t>Vopak Terminal Sydney - Site B</t>
  </si>
  <si>
    <t>Vopak Terminal Sydney  - Site A</t>
  </si>
  <si>
    <t>Vopak Terminals Darwin</t>
  </si>
  <si>
    <t>Australia (part of the Asia Division)</t>
  </si>
  <si>
    <t>Vopak Vietnam</t>
  </si>
  <si>
    <t>Thai Tank Terminal</t>
  </si>
  <si>
    <r>
      <t>n.a.</t>
    </r>
    <r>
      <rPr>
        <sz val="10"/>
        <rFont val="Calibri"/>
        <family val="2"/>
      </rPr>
      <t>⁶</t>
    </r>
  </si>
  <si>
    <t>Banyan Caverns Storage Services</t>
  </si>
  <si>
    <t>Vopak Singapore - Sebarok Terminal</t>
  </si>
  <si>
    <t>Vopak Singapore - Sakra Terminal</t>
  </si>
  <si>
    <t>Vopak Singapore - Penjuru Terminal</t>
  </si>
  <si>
    <t>Vopak Singapore - Banyan Terminal</t>
  </si>
  <si>
    <t>Haiteng Gulei</t>
  </si>
  <si>
    <t>Xiamen Paktank</t>
  </si>
  <si>
    <t xml:space="preserve">Vopak Terminal Zhangjiagang </t>
  </si>
  <si>
    <t>Vopak Terminal Tianjin Lingang</t>
  </si>
  <si>
    <t>Vopak Terminal Tianjin Ethylene</t>
  </si>
  <si>
    <t>Vopak Terminal Tianjin</t>
  </si>
  <si>
    <t>Vopak Terminal Shandong Lanshan</t>
  </si>
  <si>
    <t>Vopak Terminal Ningbo</t>
  </si>
  <si>
    <t>Vopak Shanghai - Caojing Terminal</t>
  </si>
  <si>
    <t>People's Republic of China</t>
  </si>
  <si>
    <t xml:space="preserve">Pengerang Terminal </t>
  </si>
  <si>
    <t>Vopak Terminals Pasir Gudang</t>
  </si>
  <si>
    <t>Kertih Terminals</t>
  </si>
  <si>
    <t>Vopak Terminals Korea - Ulsan</t>
  </si>
  <si>
    <r>
      <t xml:space="preserve">Nippon Terminals </t>
    </r>
    <r>
      <rPr>
        <vertAlign val="superscript"/>
        <sz val="10"/>
        <rFont val="Arial"/>
        <family val="2"/>
      </rPr>
      <t>2</t>
    </r>
  </si>
  <si>
    <t>Vopak Terminal Merak</t>
  </si>
  <si>
    <t>Vopak Terminal Jakarta</t>
  </si>
  <si>
    <t>Vopak Terminal Kandla</t>
  </si>
  <si>
    <t>Asia (part of the Asia division)</t>
  </si>
  <si>
    <t>storage capacity</t>
  </si>
  <si>
    <t>share</t>
  </si>
  <si>
    <t xml:space="preserve"> </t>
  </si>
  <si>
    <t>Lingang</t>
  </si>
  <si>
    <t>Durban</t>
  </si>
  <si>
    <t>Hainan</t>
  </si>
  <si>
    <t>Vopak Chemicals Logisitcs Finland</t>
  </si>
  <si>
    <t>Capacity changes</t>
  </si>
  <si>
    <t>Capacity &amp; share per region</t>
  </si>
  <si>
    <t>Hainan Yangpu</t>
  </si>
  <si>
    <t>Average capital employed</t>
  </si>
  <si>
    <t>Group operating profit (EBIT) -excluding exceptional items-</t>
  </si>
  <si>
    <t>Statement of income</t>
  </si>
  <si>
    <t>Proportio-nate con-solidated</t>
  </si>
  <si>
    <t>Net operating expenses</t>
  </si>
  <si>
    <t>Impairment</t>
  </si>
  <si>
    <t>Statement of financial position</t>
  </si>
  <si>
    <t>Current assets</t>
  </si>
  <si>
    <t>Total assets</t>
  </si>
  <si>
    <t>Non-current liabilities</t>
  </si>
  <si>
    <t>Current liabilities</t>
  </si>
  <si>
    <t>Total liabilities</t>
  </si>
  <si>
    <t>Equity attributable to owners of parent</t>
  </si>
  <si>
    <t>Total equity</t>
  </si>
  <si>
    <t>Key figures</t>
  </si>
  <si>
    <t>Total Injury Rate (TIR) per 200,000 hours worked own personnel and contractors</t>
  </si>
  <si>
    <t>Lost Time Injury Rate (LTIR) per 200,000 hours worked own personnel and contractors</t>
  </si>
  <si>
    <t>Results (in EUR millions)</t>
  </si>
  <si>
    <t>Group operating profit before depreciation and amortization (EBITDA) -excluding exceptional items-</t>
  </si>
  <si>
    <t>Net profit attributable to holders of ordinary shares -excluding exceptional items-</t>
  </si>
  <si>
    <t>Capital employed (in EUR millions)</t>
  </si>
  <si>
    <t>Total investments</t>
  </si>
  <si>
    <t>Capital and financing (in EUR millions)</t>
  </si>
  <si>
    <t>Net interest-bearing debt</t>
  </si>
  <si>
    <t>Ratios (excluding exceptional items)</t>
  </si>
  <si>
    <t>EBITDA margin excluding result of joint ventures and associates</t>
  </si>
  <si>
    <t>Return On Capital Employed (ROCE)</t>
  </si>
  <si>
    <t>Return On Equity (ROE)</t>
  </si>
  <si>
    <t>Interest cover (EBITDA : net finance costs)</t>
  </si>
  <si>
    <t>Key figures per ordinary share (in EUR)</t>
  </si>
  <si>
    <t>Company data</t>
  </si>
  <si>
    <t>Storage capacity end of period subsidiaries (in million cbm)</t>
  </si>
  <si>
    <t>Storage capacity end of period joint ventures and associates (in million cbm)</t>
  </si>
  <si>
    <t>Storage capacity end of period operatorships (in million cbm)</t>
  </si>
  <si>
    <t>Occupancy rate subsidiaries (average rented storage capacity in %)</t>
  </si>
  <si>
    <t>Number of shares outstanding</t>
  </si>
  <si>
    <t>Basic weighted average</t>
  </si>
  <si>
    <t>Weighted average including dilutive effect</t>
  </si>
  <si>
    <t>Treasury shares</t>
  </si>
  <si>
    <t>Exchange rates (per EUR 1.00)</t>
  </si>
  <si>
    <t>US dollar end of period</t>
  </si>
  <si>
    <t>Singapore dollar end of period</t>
  </si>
  <si>
    <t>Storage capacity end FY 2015</t>
  </si>
  <si>
    <t>Antwerp (Eurotank)</t>
  </si>
  <si>
    <t>Jubail</t>
  </si>
  <si>
    <t>Consolidated Statement of Income</t>
  </si>
  <si>
    <t>Consolidated Statement of Comprehensive Income</t>
  </si>
  <si>
    <t>Consolidated Statement of Financial Position</t>
  </si>
  <si>
    <t>Consolidated Statement of Changes in Equity</t>
  </si>
  <si>
    <t>Consolidated Statement of Cash Flows</t>
  </si>
  <si>
    <t>Other operating income</t>
  </si>
  <si>
    <t>Total operating income</t>
  </si>
  <si>
    <t>Personnel expenses</t>
  </si>
  <si>
    <t>Other operating expenses</t>
  </si>
  <si>
    <t>Interest and dividend income</t>
  </si>
  <si>
    <t>Finance costs</t>
  </si>
  <si>
    <t>Profit before income tax</t>
  </si>
  <si>
    <t>Basic earnings per ordinary share (in EUR)</t>
  </si>
  <si>
    <t>Diluted earnings per ordinary share (in EUR)</t>
  </si>
  <si>
    <t>Effective portion of changes in fair value of cash flow hedges</t>
  </si>
  <si>
    <t>Use of effective portion of cash flow hedges to statement of income</t>
  </si>
  <si>
    <t>Remeasurement of defined benefit plans</t>
  </si>
  <si>
    <t>Other comprehensive income, net of tax</t>
  </si>
  <si>
    <t>Total comprehensive income</t>
  </si>
  <si>
    <t>Attributable to:</t>
  </si>
  <si>
    <t>Holders of ordinary shares</t>
  </si>
  <si>
    <t>ASSETS</t>
  </si>
  <si>
    <t>Intangible assets</t>
  </si>
  <si>
    <t>Property, plant and equipment</t>
  </si>
  <si>
    <t>Financial assets</t>
  </si>
  <si>
    <t>Deferred taxes</t>
  </si>
  <si>
    <t>Derivative financial instruments</t>
  </si>
  <si>
    <t>Other non-current assets</t>
  </si>
  <si>
    <t>Total non-current assets</t>
  </si>
  <si>
    <t>Trade and other receivables</t>
  </si>
  <si>
    <t>Prepayments</t>
  </si>
  <si>
    <t>Cash and cash equivalents</t>
  </si>
  <si>
    <t>Assets held for sale</t>
  </si>
  <si>
    <t>Total current assets</t>
  </si>
  <si>
    <t>EQUITY</t>
  </si>
  <si>
    <t>LIABILITIES</t>
  </si>
  <si>
    <t>Interest-bearing loans</t>
  </si>
  <si>
    <t>Pensions and other employee benefits</t>
  </si>
  <si>
    <t>Provisions</t>
  </si>
  <si>
    <t>Other non-current liabilities</t>
  </si>
  <si>
    <t>Total non-current liabilities</t>
  </si>
  <si>
    <t>Bank overdrafts and short-term borrowings</t>
  </si>
  <si>
    <t>Trade and other payables</t>
  </si>
  <si>
    <t>Taxes payable</t>
  </si>
  <si>
    <t>Total current liabilities</t>
  </si>
  <si>
    <t>Total equity and liabilities</t>
  </si>
  <si>
    <t xml:space="preserve">Issued capital </t>
  </si>
  <si>
    <t>Share premium</t>
  </si>
  <si>
    <t>Other reserves</t>
  </si>
  <si>
    <t>Retained earnings</t>
  </si>
  <si>
    <t>Dividend paid in cash</t>
  </si>
  <si>
    <t>Release revaluation reserve</t>
  </si>
  <si>
    <t>Measurement of equity-settled share-based payment arrangements</t>
  </si>
  <si>
    <t>Total transactions with owners</t>
  </si>
  <si>
    <t>Purchase treasury shares</t>
  </si>
  <si>
    <t>Balance at 31 December 2015</t>
  </si>
  <si>
    <t xml:space="preserve">Interest received </t>
  </si>
  <si>
    <t xml:space="preserve">Dividend received </t>
  </si>
  <si>
    <t>Income tax paid</t>
  </si>
  <si>
    <t>Cash flows from operating activities (net)</t>
  </si>
  <si>
    <t>Investments:</t>
  </si>
  <si>
    <t>Loans granted</t>
  </si>
  <si>
    <t>Acquisitions of joint ventures and associates</t>
  </si>
  <si>
    <t>Disposals and repayments:</t>
  </si>
  <si>
    <t>Finance lease receivable</t>
  </si>
  <si>
    <t>Total disposals and repayments</t>
  </si>
  <si>
    <t>Cash flows from investing activities (excluding derivatives)</t>
  </si>
  <si>
    <t>Settlement of derivatives (net investment hedges)</t>
  </si>
  <si>
    <t>Cash flows from investing activities (including derivatives)</t>
  </si>
  <si>
    <t>Financing:</t>
  </si>
  <si>
    <t>Repayment of interest-bearing loans</t>
  </si>
  <si>
    <t>Proceeds from interest-bearing loans</t>
  </si>
  <si>
    <t>Finance costs paid</t>
  </si>
  <si>
    <t>Settlement of derivative financial instruments</t>
  </si>
  <si>
    <t>Dividend paid to non-controlling interests</t>
  </si>
  <si>
    <t>Proceeds and repayments in short-term financing</t>
  </si>
  <si>
    <t>Cash flows from financing activities</t>
  </si>
  <si>
    <t>Net cash flows</t>
  </si>
  <si>
    <t>Net change in cash and cash equivalents (including bank overdrafts)</t>
  </si>
  <si>
    <t>Net cash and cash equivalents (including bank overdrafts) at 1 January</t>
  </si>
  <si>
    <t>Reconciliation consolidated net profit</t>
  </si>
  <si>
    <t>Segmentation per quarter</t>
  </si>
  <si>
    <r>
      <t xml:space="preserve">Vopak storage capacity overview </t>
    </r>
    <r>
      <rPr>
        <b/>
        <sz val="13.5"/>
        <color rgb="FF5A9B28"/>
        <rFont val="Calibri"/>
        <family val="2"/>
      </rPr>
      <t>¹</t>
    </r>
  </si>
  <si>
    <t xml:space="preserve">Consolidated Statement of Changes in Equity </t>
  </si>
  <si>
    <t>Porportionate Financial Information</t>
  </si>
  <si>
    <t>Proportionate Segment Information</t>
  </si>
  <si>
    <t>Proportionate Other</t>
  </si>
  <si>
    <t>Non-IFRS proportionate Net interest-bearing debt</t>
  </si>
  <si>
    <t xml:space="preserve">Non-IFRS proportionate segmentation -excluding exceptional items- </t>
  </si>
  <si>
    <t>Non-current portion of interest-bearing loans</t>
  </si>
  <si>
    <t>Current portion of interest-bearing loans</t>
  </si>
  <si>
    <t>Total interest-bearing loans</t>
  </si>
  <si>
    <t>Short-term borrowings</t>
  </si>
  <si>
    <t>Bank overdrafts</t>
  </si>
  <si>
    <t>Jubail Chemicals SSC</t>
  </si>
  <si>
    <t>Basic earnings</t>
  </si>
  <si>
    <t>Diluted earnings</t>
  </si>
  <si>
    <t>Total including treasury shares end of period</t>
  </si>
  <si>
    <t>Treasury shares end of period</t>
  </si>
  <si>
    <t>Net profit holders of ordinary shares</t>
  </si>
  <si>
    <t>Windmill</t>
  </si>
  <si>
    <t>Nippon terminals</t>
  </si>
  <si>
    <t>Process Safety Events Rate (PSER)  per 200,000 hours worked own personnel and contractors</t>
  </si>
  <si>
    <t>Basic earnings -excluding exceptional items-</t>
  </si>
  <si>
    <t>Diluted earnings -excluding exceptional items-</t>
  </si>
  <si>
    <t>Number of employees end of period subsidiaries (in FTE)</t>
  </si>
  <si>
    <t>Number of employees end of period joint ventures and associates (in FTE)</t>
  </si>
  <si>
    <t>Balance at 31 December 2016</t>
  </si>
  <si>
    <t>Exchange differences on translation of foreign operations</t>
  </si>
  <si>
    <t>Net investment hedges</t>
  </si>
  <si>
    <t>Share in other comprehensive income of joint ventures and associates</t>
  </si>
  <si>
    <t>Other comprehensive income that may be reclassified to statement of income in subsequent periods</t>
  </si>
  <si>
    <t>Other comprehensive income that will not be reclassified to statement of income in subsequent periods</t>
  </si>
  <si>
    <t>Result of joint ventures and associates</t>
  </si>
  <si>
    <t>Global functions, corporate activities and others</t>
  </si>
  <si>
    <t>Exceptional items:</t>
  </si>
  <si>
    <t>Results of joint ventures and associates using the equity method</t>
  </si>
  <si>
    <t>Non-current assets (excl. joint ventures and associates)</t>
  </si>
  <si>
    <t>Cash Flow Return On Gross Assets (CFROGA)</t>
  </si>
  <si>
    <t>Panama</t>
  </si>
  <si>
    <t>Bahia Las Minas</t>
  </si>
  <si>
    <t>Storage capacity end FY 2016</t>
  </si>
  <si>
    <t>End 2019</t>
  </si>
  <si>
    <t>FY 2016</t>
  </si>
  <si>
    <t>Vopak Panama Atlantic Inc.</t>
  </si>
  <si>
    <t>Financial factsheet HY 2017</t>
  </si>
  <si>
    <t>HY1 2017</t>
  </si>
  <si>
    <t>HY1 2016</t>
  </si>
  <si>
    <t>Sustainability</t>
  </si>
  <si>
    <t>Average gross assets</t>
  </si>
  <si>
    <t>* For the definition of CFROGA reference is made to the enclosure of the HY report</t>
  </si>
  <si>
    <t>** Vopak provides Non-IFRS proportionate financial information, for further details we refer to the enclosure in the HY report</t>
  </si>
  <si>
    <t>Use of exchange rate differences on translation of foreign operations and use of net investment hedges</t>
  </si>
  <si>
    <t>Non- con-trolling interests</t>
  </si>
  <si>
    <t>Balance at 30 June 2016</t>
  </si>
  <si>
    <t>Settlement of equity-settled share-based payment arrangements</t>
  </si>
  <si>
    <t>Balance at 30 June 2017</t>
  </si>
  <si>
    <t>Total operating expenses</t>
  </si>
  <si>
    <t>Operating profit</t>
  </si>
  <si>
    <t>Result joint ventures and associates using the equity method</t>
  </si>
  <si>
    <t>Group operating profit</t>
  </si>
  <si>
    <t>Exceptional items</t>
  </si>
  <si>
    <t>Gain on sale of UK terminals</t>
  </si>
  <si>
    <t>Loss on sale of Nippon terminals</t>
  </si>
  <si>
    <t>Gain on sale of US terminals</t>
  </si>
  <si>
    <t>Impairments</t>
  </si>
  <si>
    <t>Impairments joint ventures</t>
  </si>
  <si>
    <t>Vopak 400 years</t>
  </si>
  <si>
    <t>Write-off receivable</t>
  </si>
  <si>
    <t>Claim provision</t>
  </si>
  <si>
    <t>Total before income tax</t>
  </si>
  <si>
    <t>Total effect on net profit</t>
  </si>
  <si>
    <t>Consolidated Statement of Income excluding exceptional items (Non-IFRS measure)</t>
  </si>
  <si>
    <t>Exchange rate differences</t>
  </si>
  <si>
    <t>Net cash and cash equivalents (including bank overdrafts) at 30 June</t>
  </si>
  <si>
    <t>of which China</t>
  </si>
  <si>
    <t>Vopak</t>
  </si>
  <si>
    <t>Q1 2017</t>
  </si>
  <si>
    <t>Chemtank Jubail</t>
  </si>
  <si>
    <t>n.a. ********</t>
  </si>
  <si>
    <t>******** Only acting as operator</t>
  </si>
  <si>
    <t>End
HY1 2016</t>
  </si>
  <si>
    <t>Net change
HY2 2016</t>
  </si>
  <si>
    <t>End 2016</t>
  </si>
  <si>
    <t>Net change
HY1 2017</t>
  </si>
  <si>
    <t>End
HY1 2017</t>
  </si>
  <si>
    <t>Under development</t>
  </si>
  <si>
    <t>Non-IFRS proportionate financial information</t>
  </si>
  <si>
    <t xml:space="preserve">of which China </t>
  </si>
  <si>
    <t>Q2 2017</t>
  </si>
  <si>
    <t>Q2 2016</t>
  </si>
  <si>
    <t>Storage capacity end HY 2017</t>
  </si>
  <si>
    <t xml:space="preserve">joint ventures, associates (with the exception of Maasvlakte Olie Terminal in the Netherlands, which is based on the attributable capacity, being 1,090,861 cbm), and other </t>
  </si>
  <si>
    <t>7 Only acting as operator</t>
  </si>
  <si>
    <r>
      <t>n.a.</t>
    </r>
    <r>
      <rPr>
        <vertAlign val="superscript"/>
        <sz val="10"/>
        <rFont val="Calibri"/>
        <family val="2"/>
      </rPr>
      <t>7</t>
    </r>
  </si>
  <si>
    <t>HY 2017</t>
  </si>
  <si>
    <t>Cash Flow Return On Gross Assets (CFROGA) **</t>
  </si>
  <si>
    <t>Information on proportionate basis*</t>
  </si>
  <si>
    <t>- Joint ventures and associates</t>
  </si>
  <si>
    <t>- Finance lease receivable</t>
  </si>
  <si>
    <t>- Loans granted</t>
  </si>
  <si>
    <t>- Other financial assets</t>
  </si>
  <si>
    <t>- Issued capital</t>
  </si>
  <si>
    <t>- Share premium</t>
  </si>
  <si>
    <t>- Treasury shares</t>
  </si>
  <si>
    <t>- Other reserves</t>
  </si>
  <si>
    <t>- Retained earnings</t>
  </si>
  <si>
    <t xml:space="preserve">Statement of income </t>
  </si>
  <si>
    <t>Service, maintenance, compliance and IT capex (in EUR millions)</t>
  </si>
  <si>
    <t>Segmentation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</si>
</sst>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64" formatCode="_(* #,##0_);_(* \(#,##0\);_(* &quot;-&quot;_);_(@_)"/>
    <numFmt numFmtId="165" formatCode="_(* #,##0.00_);_(* \(#,##0.00\);_(* &quot;-&quot;??_);_(@_)"/>
    <numFmt numFmtId="166" formatCode="0.0"/>
    <numFmt numFmtId="167" formatCode="#,##0.0"/>
    <numFmt numFmtId="168" formatCode="0.0%"/>
    <numFmt numFmtId="169" formatCode="_-* #,##0.0;_-* \-\ #,##0.0;_-* &quot;-&quot;_-"/>
    <numFmt numFmtId="170" formatCode="_-* #,##0.0000_-;_-* #,##0.0000\-;_-* &quot;-&quot;??_-;_-@_-"/>
    <numFmt numFmtId="171" formatCode="_-* #,##0_-;_-* #,##0\-;_-* &quot;-&quot;??_-;_-@_-"/>
    <numFmt numFmtId="172" formatCode="#,##0%;\-\ #,##0%;&quot;-&quot;"/>
    <numFmt numFmtId="173" formatCode="[$-409]d/mmm/yy;@"/>
    <numFmt numFmtId="174" formatCode="_-* #,##0.0;_-* \-\ #,##0.0;_-* &quot;–&quot;_-"/>
    <numFmt numFmtId="175" formatCode="yyyy"/>
    <numFmt numFmtId="176" formatCode="dd\-mmm\-yy"/>
    <numFmt numFmtId="177" formatCode="#,##0%;\-\ #,##0%;_-* &quot;–&quot;_-"/>
    <numFmt numFmtId="178" formatCode="#,##0&quot;pp&quot;;\-\ #,##0&quot;pp&quot;;_-* &quot;–&quot;_-"/>
    <numFmt numFmtId="179" formatCode="#,##0;\(#,##0\)"/>
    <numFmt numFmtId="180" formatCode="[$-409]dd\-mmm\-yy;@"/>
    <numFmt numFmtId="181" formatCode="#,##0;\-#,##0;0"/>
    <numFmt numFmtId="182" formatCode="#,##0.0&quot;pp&quot;;\-\ #,##0.0&quot;pp&quot;;&quot;-&quot;"/>
    <numFmt numFmtId="183" formatCode="_-* #,##0;_-* \-\ #,##0;_-* &quot;–&quot;_-"/>
    <numFmt numFmtId="184" formatCode="#,##0.0&quot;pp&quot;;\-\ #,##0.0&quot;pp&quot;;_-* &quot;–&quot;_-"/>
    <numFmt numFmtId="185" formatCode="_-* #,##0.0_-;_-* #,##0.0\-;_-* &quot;-&quot;??_-;_-@_-"/>
  </numFmts>
  <fonts count="59"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b/>
      <sz val="10"/>
      <color theme="0"/>
      <name val="Arial"/>
      <family val="2"/>
    </font>
    <font>
      <i/>
      <sz val="10"/>
      <name val="Arial"/>
      <family val="2"/>
    </font>
    <font>
      <b/>
      <sz val="10"/>
      <color rgb="FF5A9B28"/>
      <name val="Arial"/>
      <family val="2"/>
    </font>
    <font>
      <b/>
      <sz val="12"/>
      <color rgb="FFE23130"/>
      <name val="Arial"/>
      <family val="2"/>
    </font>
    <font>
      <b/>
      <sz val="10"/>
      <color rgb="FF006152"/>
      <name val="Arial"/>
      <family val="2"/>
    </font>
    <font>
      <b/>
      <sz val="10"/>
      <color rgb="FFE23130"/>
      <name val="Arial"/>
      <family val="2"/>
    </font>
    <font>
      <b/>
      <sz val="10"/>
      <color theme="0" tint="-0.34998626667073579"/>
      <name val="Arial"/>
      <family val="2"/>
    </font>
    <font>
      <b/>
      <sz val="18"/>
      <name val="Arial"/>
      <family val="2"/>
    </font>
    <font>
      <sz val="11"/>
      <name val="Arial"/>
      <family val="2"/>
    </font>
    <font>
      <sz val="9"/>
      <name val="Arial"/>
      <family val="2"/>
    </font>
    <font>
      <sz val="9"/>
      <color indexed="8"/>
      <name val="Arial"/>
      <family val="2"/>
    </font>
    <font>
      <sz val="10"/>
      <color indexed="8"/>
      <name val="Arial"/>
      <family val="2"/>
    </font>
    <font>
      <sz val="10"/>
      <name val="Courier"/>
      <family val="3"/>
    </font>
    <font>
      <b/>
      <sz val="10"/>
      <color indexed="9"/>
      <name val="Arial"/>
      <family val="2"/>
    </font>
    <font>
      <sz val="10"/>
      <color theme="0"/>
      <name val="Arial"/>
      <family val="2"/>
    </font>
    <font>
      <u/>
      <sz val="10"/>
      <color theme="10"/>
      <name val="Arial"/>
      <family val="2"/>
    </font>
    <font>
      <sz val="10"/>
      <name val="Calibri"/>
      <family val="2"/>
    </font>
    <font>
      <sz val="10"/>
      <color rgb="FF5A9B28"/>
      <name val="Arial"/>
      <family val="2"/>
    </font>
    <font>
      <i/>
      <sz val="9"/>
      <name val="Arial"/>
      <family val="2"/>
    </font>
    <font>
      <b/>
      <sz val="8"/>
      <color rgb="FF5A9B28"/>
      <name val="Arial"/>
      <family val="2"/>
    </font>
    <font>
      <b/>
      <sz val="8"/>
      <color theme="0"/>
      <name val="Arial"/>
      <family val="2"/>
    </font>
    <font>
      <sz val="10"/>
      <color theme="1"/>
      <name val="Arial"/>
      <family val="2"/>
    </font>
    <font>
      <sz val="8"/>
      <name val="Arial"/>
      <family val="2"/>
    </font>
    <font>
      <sz val="10"/>
      <color indexed="10"/>
      <name val="Arial"/>
      <family val="2"/>
    </font>
    <font>
      <b/>
      <sz val="10"/>
      <color theme="1" tint="0.34998626667073579"/>
      <name val="Arial"/>
      <family val="2"/>
    </font>
    <font>
      <b/>
      <sz val="12"/>
      <color rgb="FFFF0000"/>
      <name val="Arial"/>
      <family val="2"/>
    </font>
    <font>
      <b/>
      <sz val="13.5"/>
      <color rgb="FFFF0000"/>
      <name val="Arial"/>
      <family val="2"/>
    </font>
    <font>
      <b/>
      <sz val="9"/>
      <color theme="0"/>
      <name val="Arial"/>
      <family val="2"/>
    </font>
    <font>
      <b/>
      <sz val="9"/>
      <color rgb="FF5A9B28"/>
      <name val="Arial"/>
      <family val="2"/>
    </font>
    <font>
      <vertAlign val="superscript"/>
      <sz val="10"/>
      <color theme="1"/>
      <name val="Arial"/>
      <family val="2"/>
    </font>
    <font>
      <b/>
      <sz val="10"/>
      <color theme="1"/>
      <name val="Arial"/>
      <family val="2"/>
    </font>
    <font>
      <i/>
      <sz val="8"/>
      <name val="Arial"/>
      <family val="2"/>
    </font>
    <font>
      <sz val="8"/>
      <color indexed="63"/>
      <name val="Arial"/>
      <family val="2"/>
    </font>
    <font>
      <b/>
      <sz val="8"/>
      <color indexed="63"/>
      <name val="Arial"/>
      <family val="2"/>
    </font>
    <font>
      <sz val="10"/>
      <color indexed="63"/>
      <name val="Arial"/>
      <family val="2"/>
    </font>
    <font>
      <b/>
      <sz val="10"/>
      <color indexed="63"/>
      <name val="Arial"/>
      <family val="2"/>
    </font>
    <font>
      <b/>
      <sz val="12"/>
      <color indexed="63"/>
      <name val="Arial"/>
      <family val="2"/>
    </font>
    <font>
      <sz val="11"/>
      <color theme="1"/>
      <name val="Arial"/>
      <family val="2"/>
    </font>
    <font>
      <vertAlign val="superscript"/>
      <sz val="10"/>
      <name val="Arial"/>
      <family val="2"/>
    </font>
    <font>
      <b/>
      <sz val="12"/>
      <color rgb="FF5A9B28"/>
      <name val="Arial"/>
      <family val="2"/>
    </font>
    <font>
      <b/>
      <sz val="18"/>
      <color rgb="FF5A9B28"/>
      <name val="Arial"/>
      <family val="2"/>
    </font>
    <font>
      <b/>
      <sz val="14"/>
      <color rgb="FF5A9B28"/>
      <name val="Arial"/>
      <family val="2"/>
    </font>
    <font>
      <b/>
      <sz val="13.5"/>
      <color rgb="FF5A9B28"/>
      <name val="Arial"/>
      <family val="2"/>
    </font>
    <font>
      <sz val="10"/>
      <color rgb="FF5A9B28"/>
      <name val="Courier"/>
      <family val="3"/>
    </font>
    <font>
      <b/>
      <sz val="16"/>
      <color rgb="FF5A9B28"/>
      <name val="Arial"/>
      <family val="2"/>
    </font>
    <font>
      <b/>
      <sz val="10"/>
      <color theme="1" tint="0.249977111117893"/>
      <name val="Arial"/>
      <family val="2"/>
    </font>
    <font>
      <b/>
      <sz val="13.5"/>
      <color rgb="FF5A9B28"/>
      <name val="Calibri"/>
      <family val="2"/>
    </font>
    <font>
      <sz val="10"/>
      <color rgb="FF000000"/>
      <name val="Arial"/>
      <family val="2"/>
    </font>
    <font>
      <b/>
      <sz val="10"/>
      <color rgb="FF000000"/>
      <name val="Arial"/>
      <family val="2"/>
    </font>
    <font>
      <vertAlign val="superscript"/>
      <sz val="10"/>
      <color rgb="FF000000"/>
      <name val="Arial"/>
      <family val="2"/>
    </font>
    <font>
      <b/>
      <sz val="12"/>
      <color theme="1"/>
      <name val="Calibri"/>
      <family val="2"/>
      <scheme val="minor"/>
    </font>
    <font>
      <sz val="10"/>
      <color rgb="FFE23130"/>
      <name val="Arial"/>
      <family val="2"/>
    </font>
    <font>
      <vertAlign val="superscript"/>
      <sz val="10"/>
      <name val="Calibri"/>
      <family val="2"/>
    </font>
    <font>
      <b/>
      <i/>
      <sz val="10"/>
      <name val="Arial"/>
      <family val="2"/>
    </font>
  </fonts>
  <fills count="14">
    <fill>
      <patternFill patternType="none"/>
    </fill>
    <fill>
      <patternFill patternType="gray125"/>
    </fill>
    <fill>
      <patternFill patternType="solid">
        <fgColor theme="0" tint="-0.14999847407452621"/>
        <bgColor indexed="64"/>
      </patternFill>
    </fill>
    <fill>
      <patternFill patternType="solid">
        <fgColor rgb="FF5A9B28"/>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64"/>
      </patternFill>
    </fill>
    <fill>
      <patternFill patternType="solid">
        <fgColor indexed="9"/>
        <bgColor indexed="64"/>
      </patternFill>
    </fill>
    <fill>
      <patternFill patternType="solid">
        <fgColor rgb="FF5A9B28"/>
        <bgColor indexed="37"/>
      </patternFill>
    </fill>
    <fill>
      <patternFill patternType="solid">
        <fgColor theme="0"/>
        <bgColor indexed="37"/>
      </patternFill>
    </fill>
    <fill>
      <patternFill patternType="solid">
        <fgColor theme="0" tint="-0.499984740745262"/>
        <bgColor indexed="64"/>
      </patternFill>
    </fill>
    <fill>
      <patternFill patternType="solid">
        <fgColor theme="0" tint="-0.14999847407452621"/>
        <bgColor indexed="37"/>
      </patternFill>
    </fill>
    <fill>
      <patternFill patternType="solid">
        <fgColor rgb="FF85BD3F"/>
        <bgColor indexed="64"/>
      </patternFill>
    </fill>
    <fill>
      <patternFill patternType="solid">
        <fgColor theme="0" tint="-0.249977111117893"/>
        <bgColor indexed="64"/>
      </patternFill>
    </fill>
  </fills>
  <borders count="13">
    <border>
      <left/>
      <right/>
      <top/>
      <bottom/>
      <diagonal/>
    </border>
    <border>
      <left/>
      <right/>
      <top/>
      <bottom style="thin">
        <color rgb="FF5A9B28"/>
      </bottom>
      <diagonal/>
    </border>
    <border>
      <left style="thin">
        <color indexed="9"/>
      </left>
      <right/>
      <top/>
      <bottom/>
      <diagonal/>
    </border>
    <border>
      <left/>
      <right style="thin">
        <color indexed="9"/>
      </right>
      <top/>
      <bottom/>
      <diagonal/>
    </border>
    <border>
      <left/>
      <right/>
      <top style="thin">
        <color rgb="FF5A9B28"/>
      </top>
      <bottom/>
      <diagonal/>
    </border>
    <border>
      <left/>
      <right style="medium">
        <color theme="0"/>
      </right>
      <top/>
      <bottom/>
      <diagonal/>
    </border>
    <border>
      <left style="medium">
        <color theme="0"/>
      </left>
      <right style="medium">
        <color theme="0"/>
      </right>
      <top/>
      <bottom/>
      <diagonal/>
    </border>
    <border>
      <left style="medium">
        <color theme="0"/>
      </left>
      <right/>
      <top/>
      <bottom/>
      <diagonal/>
    </border>
    <border>
      <left/>
      <right/>
      <top/>
      <bottom style="thin">
        <color indexed="30"/>
      </bottom>
      <diagonal/>
    </border>
    <border>
      <left/>
      <right/>
      <top/>
      <bottom style="medium">
        <color indexed="30"/>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87">
    <xf numFmtId="0" fontId="0" fillId="0" borderId="0"/>
    <xf numFmtId="9" fontId="3" fillId="0" borderId="0" applyFont="0" applyFill="0" applyBorder="0" applyAlignment="0" applyProtection="0"/>
    <xf numFmtId="0" fontId="3" fillId="0" borderId="0"/>
    <xf numFmtId="165" fontId="3" fillId="0" borderId="0" applyFont="0" applyFill="0" applyBorder="0" applyAlignment="0" applyProtection="0"/>
    <xf numFmtId="0" fontId="13" fillId="0" borderId="0"/>
    <xf numFmtId="0" fontId="17" fillId="0" borderId="0"/>
    <xf numFmtId="0" fontId="20" fillId="0" borderId="0" applyNumberFormat="0" applyFill="0" applyBorder="0" applyAlignment="0" applyProtection="0"/>
    <xf numFmtId="0" fontId="3" fillId="0" borderId="0"/>
    <xf numFmtId="0" fontId="3" fillId="0" borderId="0"/>
    <xf numFmtId="0" fontId="3" fillId="0" borderId="0"/>
    <xf numFmtId="0" fontId="27" fillId="0" borderId="0"/>
    <xf numFmtId="0" fontId="3" fillId="0" borderId="0"/>
    <xf numFmtId="0" fontId="37" fillId="0" borderId="8">
      <alignment horizontal="right" wrapText="1"/>
    </xf>
    <xf numFmtId="0" fontId="38" fillId="0" borderId="8">
      <alignment horizontal="right" wrapText="1"/>
    </xf>
    <xf numFmtId="165" fontId="3" fillId="0" borderId="0" applyFont="0" applyFill="0" applyBorder="0" applyAlignment="0" applyProtection="0"/>
    <xf numFmtId="179" fontId="39" fillId="0" borderId="0">
      <alignment horizontal="right" wrapText="1"/>
    </xf>
    <xf numFmtId="179" fontId="40" fillId="0" borderId="0">
      <alignment horizontal="right" wrapText="1"/>
    </xf>
    <xf numFmtId="0" fontId="41" fillId="0" borderId="0"/>
    <xf numFmtId="0" fontId="2" fillId="0" borderId="0"/>
    <xf numFmtId="0" fontId="2" fillId="0" borderId="0"/>
    <xf numFmtId="0" fontId="2" fillId="0" borderId="0"/>
    <xf numFmtId="0" fontId="2" fillId="0" borderId="0"/>
    <xf numFmtId="0" fontId="2" fillId="0" borderId="0"/>
    <xf numFmtId="0" fontId="2" fillId="0" borderId="0"/>
    <xf numFmtId="0" fontId="42" fillId="0" borderId="0"/>
    <xf numFmtId="165" fontId="3" fillId="0" borderId="0" applyFont="0" applyFill="0" applyBorder="0" applyAlignment="0" applyProtection="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7" fillId="0" borderId="0" applyFont="0" applyFill="0" applyBorder="0" applyAlignment="0" applyProtection="0"/>
    <xf numFmtId="9" fontId="3" fillId="0" borderId="0" applyFont="0" applyFill="0" applyBorder="0" applyAlignment="0" applyProtection="0"/>
    <xf numFmtId="0" fontId="39" fillId="0" borderId="0">
      <alignment wrapText="1"/>
    </xf>
    <xf numFmtId="0" fontId="40" fillId="0" borderId="9" applyBorder="0">
      <alignment wrapText="1"/>
    </xf>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13"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165" fontId="3"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13" fillId="0" borderId="0"/>
    <xf numFmtId="0" fontId="2" fillId="0" borderId="0"/>
    <xf numFmtId="0" fontId="2" fillId="0" borderId="0"/>
    <xf numFmtId="0" fontId="3" fillId="0" borderId="0"/>
    <xf numFmtId="0" fontId="3" fillId="0" borderId="0"/>
    <xf numFmtId="0" fontId="3" fillId="0" borderId="0"/>
    <xf numFmtId="0" fontId="3" fillId="0" borderId="0"/>
    <xf numFmtId="181" fontId="1" fillId="0" borderId="0" applyFont="0" applyFill="0" applyBorder="0" applyAlignment="0"/>
    <xf numFmtId="0" fontId="55" fillId="0" borderId="0" applyNumberFormat="0" applyFill="0" applyBorder="0" applyAlignment="0" applyProtection="0"/>
    <xf numFmtId="0" fontId="3" fillId="0" borderId="0"/>
    <xf numFmtId="0" fontId="3" fillId="0" borderId="0"/>
    <xf numFmtId="0" fontId="1" fillId="0" borderId="0"/>
  </cellStyleXfs>
  <cellXfs count="537">
    <xf numFmtId="0" fontId="0" fillId="0" borderId="0" xfId="0"/>
    <xf numFmtId="0" fontId="0" fillId="0" borderId="0" xfId="0" applyFill="1"/>
    <xf numFmtId="0" fontId="8" fillId="0" borderId="0" xfId="0" applyFont="1" applyFill="1"/>
    <xf numFmtId="0" fontId="9" fillId="0" borderId="0" xfId="0" applyFont="1" applyFill="1"/>
    <xf numFmtId="0" fontId="3" fillId="6" borderId="0" xfId="0" applyFont="1" applyFill="1"/>
    <xf numFmtId="0" fontId="0" fillId="6" borderId="0" xfId="0" applyFill="1"/>
    <xf numFmtId="0" fontId="12" fillId="6" borderId="0" xfId="0" applyFont="1" applyFill="1" applyAlignment="1">
      <alignment horizontal="left" vertical="center"/>
    </xf>
    <xf numFmtId="38" fontId="3" fillId="6" borderId="0" xfId="4" applyNumberFormat="1" applyFont="1" applyFill="1" applyProtection="1"/>
    <xf numFmtId="38" fontId="3" fillId="6" borderId="0" xfId="4" applyNumberFormat="1" applyFont="1" applyFill="1" applyAlignment="1" applyProtection="1">
      <alignment vertical="center"/>
    </xf>
    <xf numFmtId="0" fontId="3" fillId="6" borderId="0" xfId="4" applyFont="1" applyFill="1" applyProtection="1"/>
    <xf numFmtId="0" fontId="14" fillId="6" borderId="0" xfId="4" applyFont="1" applyFill="1" applyProtection="1"/>
    <xf numFmtId="38" fontId="14" fillId="6" borderId="0" xfId="4" applyNumberFormat="1" applyFont="1" applyFill="1" applyProtection="1"/>
    <xf numFmtId="0" fontId="14" fillId="6" borderId="0" xfId="4" applyFont="1" applyFill="1" applyBorder="1" applyProtection="1"/>
    <xf numFmtId="0" fontId="14" fillId="6" borderId="0" xfId="0" applyFont="1" applyFill="1" applyBorder="1" applyAlignment="1">
      <alignment horizontal="left" vertical="center" indent="1"/>
    </xf>
    <xf numFmtId="38" fontId="14" fillId="6" borderId="0" xfId="4" applyNumberFormat="1" applyFont="1" applyFill="1" applyBorder="1" applyProtection="1"/>
    <xf numFmtId="0" fontId="15" fillId="6" borderId="0" xfId="4" applyFont="1" applyFill="1" applyBorder="1" applyProtection="1"/>
    <xf numFmtId="0" fontId="16" fillId="6" borderId="0" xfId="4" applyFont="1" applyFill="1" applyProtection="1"/>
    <xf numFmtId="0" fontId="17" fillId="7" borderId="0" xfId="5" applyFont="1" applyFill="1"/>
    <xf numFmtId="3" fontId="3" fillId="7" borderId="0" xfId="5" applyNumberFormat="1" applyFont="1" applyFill="1"/>
    <xf numFmtId="0" fontId="3" fillId="7" borderId="0" xfId="5" applyFont="1" applyFill="1" applyAlignment="1">
      <alignment horizontal="center"/>
    </xf>
    <xf numFmtId="0" fontId="3" fillId="7" borderId="0" xfId="5" applyFont="1" applyFill="1"/>
    <xf numFmtId="0" fontId="17" fillId="7" borderId="0" xfId="5" applyFill="1"/>
    <xf numFmtId="3" fontId="17" fillId="7" borderId="0" xfId="5" applyNumberFormat="1" applyFont="1" applyFill="1"/>
    <xf numFmtId="0" fontId="3" fillId="7" borderId="0" xfId="5" applyFont="1" applyFill="1" applyBorder="1"/>
    <xf numFmtId="164" fontId="3" fillId="7" borderId="0" xfId="5" applyNumberFormat="1" applyFont="1" applyFill="1"/>
    <xf numFmtId="3" fontId="3" fillId="7" borderId="0" xfId="5" applyNumberFormat="1" applyFont="1" applyFill="1" applyAlignment="1">
      <alignment horizontal="center"/>
    </xf>
    <xf numFmtId="0" fontId="17" fillId="7" borderId="2" xfId="5" applyFont="1" applyFill="1" applyBorder="1"/>
    <xf numFmtId="0" fontId="17" fillId="7" borderId="0" xfId="5" applyFont="1" applyFill="1" applyBorder="1"/>
    <xf numFmtId="3" fontId="17" fillId="7" borderId="0" xfId="5" applyNumberFormat="1" applyFont="1" applyFill="1" applyBorder="1"/>
    <xf numFmtId="3" fontId="3" fillId="7" borderId="0" xfId="5" applyNumberFormat="1" applyFont="1" applyFill="1" applyBorder="1"/>
    <xf numFmtId="0" fontId="3" fillId="7" borderId="0" xfId="5" applyFont="1" applyFill="1" applyBorder="1" applyAlignment="1">
      <alignment horizontal="center"/>
    </xf>
    <xf numFmtId="0" fontId="17" fillId="7" borderId="3" xfId="5" applyFill="1" applyBorder="1"/>
    <xf numFmtId="0" fontId="3" fillId="7" borderId="2" xfId="5" applyFont="1" applyFill="1" applyBorder="1"/>
    <xf numFmtId="164" fontId="3" fillId="7" borderId="0" xfId="5" applyNumberFormat="1" applyFont="1" applyFill="1" applyBorder="1"/>
    <xf numFmtId="3" fontId="3" fillId="7" borderId="0" xfId="5" applyNumberFormat="1" applyFont="1" applyFill="1" applyBorder="1" applyAlignment="1">
      <alignment horizontal="center"/>
    </xf>
    <xf numFmtId="0" fontId="3" fillId="6" borderId="0" xfId="5" applyFont="1" applyFill="1"/>
    <xf numFmtId="3" fontId="3" fillId="6" borderId="0" xfId="5" applyNumberFormat="1" applyFont="1" applyFill="1" applyAlignment="1">
      <alignment horizontal="right" indent="1"/>
    </xf>
    <xf numFmtId="9" fontId="3" fillId="6" borderId="0" xfId="5" applyNumberFormat="1" applyFont="1" applyFill="1" applyAlignment="1">
      <alignment horizontal="center"/>
    </xf>
    <xf numFmtId="0" fontId="3" fillId="4" borderId="2" xfId="5" applyFont="1" applyFill="1" applyBorder="1"/>
    <xf numFmtId="0" fontId="3" fillId="4" borderId="0" xfId="5" applyFont="1" applyFill="1"/>
    <xf numFmtId="0" fontId="18" fillId="8" borderId="0" xfId="5" applyFont="1" applyFill="1"/>
    <xf numFmtId="0" fontId="3" fillId="3" borderId="0" xfId="5" applyFont="1" applyFill="1"/>
    <xf numFmtId="3" fontId="3" fillId="3" borderId="0" xfId="5" applyNumberFormat="1" applyFont="1" applyFill="1"/>
    <xf numFmtId="0" fontId="18" fillId="8" borderId="0" xfId="5" applyFont="1" applyFill="1" applyAlignment="1">
      <alignment horizontal="center"/>
    </xf>
    <xf numFmtId="0" fontId="3" fillId="3" borderId="0" xfId="5" applyFont="1" applyFill="1" applyAlignment="1">
      <alignment horizontal="center"/>
    </xf>
    <xf numFmtId="0" fontId="5" fillId="3" borderId="0" xfId="5" applyFont="1" applyFill="1" applyBorder="1"/>
    <xf numFmtId="0" fontId="19" fillId="3" borderId="0" xfId="5" applyFont="1" applyFill="1" applyBorder="1"/>
    <xf numFmtId="3" fontId="19" fillId="3" borderId="0" xfId="5" applyNumberFormat="1" applyFont="1" applyFill="1" applyBorder="1"/>
    <xf numFmtId="3" fontId="5" fillId="3" borderId="0" xfId="5" applyNumberFormat="1" applyFont="1" applyFill="1" applyBorder="1" applyAlignment="1">
      <alignment horizontal="center"/>
    </xf>
    <xf numFmtId="0" fontId="5" fillId="3" borderId="0" xfId="5" applyFont="1" applyFill="1" applyBorder="1" applyAlignment="1">
      <alignment horizontal="center"/>
    </xf>
    <xf numFmtId="0" fontId="19" fillId="3" borderId="0" xfId="5" applyFont="1" applyFill="1" applyBorder="1" applyAlignment="1">
      <alignment horizontal="center"/>
    </xf>
    <xf numFmtId="0" fontId="5" fillId="3" borderId="1" xfId="5" applyFont="1" applyFill="1" applyBorder="1"/>
    <xf numFmtId="0" fontId="19" fillId="3" borderId="1" xfId="5" applyFont="1" applyFill="1" applyBorder="1"/>
    <xf numFmtId="3" fontId="19" fillId="3" borderId="1" xfId="5" applyNumberFormat="1" applyFont="1" applyFill="1" applyBorder="1"/>
    <xf numFmtId="3" fontId="5" fillId="3" borderId="1" xfId="5" applyNumberFormat="1" applyFont="1" applyFill="1" applyBorder="1"/>
    <xf numFmtId="0" fontId="5" fillId="3" borderId="1" xfId="5" applyFont="1" applyFill="1" applyBorder="1" applyAlignment="1">
      <alignment horizontal="center"/>
    </xf>
    <xf numFmtId="0" fontId="19" fillId="3" borderId="1" xfId="5" applyFont="1" applyFill="1" applyBorder="1" applyAlignment="1">
      <alignment horizontal="center"/>
    </xf>
    <xf numFmtId="3" fontId="18" fillId="8" borderId="0" xfId="5" applyNumberFormat="1" applyFont="1" applyFill="1" applyAlignment="1">
      <alignment horizontal="center" vertical="top" wrapText="1"/>
    </xf>
    <xf numFmtId="3" fontId="18" fillId="8" borderId="0" xfId="5" applyNumberFormat="1" applyFont="1" applyFill="1" applyAlignment="1">
      <alignment horizontal="right"/>
    </xf>
    <xf numFmtId="0" fontId="10" fillId="9" borderId="0" xfId="5" applyFont="1" applyFill="1"/>
    <xf numFmtId="3" fontId="3" fillId="2" borderId="0" xfId="5" applyNumberFormat="1" applyFont="1" applyFill="1" applyBorder="1" applyAlignment="1">
      <alignment horizontal="right" indent="1"/>
    </xf>
    <xf numFmtId="0" fontId="3" fillId="6" borderId="2" xfId="5" applyFont="1" applyFill="1" applyBorder="1"/>
    <xf numFmtId="0" fontId="3" fillId="6" borderId="0" xfId="5" applyFont="1" applyFill="1" applyBorder="1"/>
    <xf numFmtId="10" fontId="0" fillId="6" borderId="0" xfId="1" applyNumberFormat="1" applyFont="1" applyFill="1"/>
    <xf numFmtId="9" fontId="3" fillId="6" borderId="0" xfId="5" applyNumberFormat="1" applyFont="1" applyFill="1" applyBorder="1" applyAlignment="1">
      <alignment horizontal="center"/>
    </xf>
    <xf numFmtId="168" fontId="3" fillId="6" borderId="0" xfId="1" applyNumberFormat="1" applyFont="1" applyFill="1" applyBorder="1" applyAlignment="1">
      <alignment horizontal="center"/>
    </xf>
    <xf numFmtId="168" fontId="3" fillId="6" borderId="0" xfId="5" applyNumberFormat="1" applyFont="1" applyFill="1" applyBorder="1" applyAlignment="1">
      <alignment horizontal="center"/>
    </xf>
    <xf numFmtId="9" fontId="3" fillId="6" borderId="0" xfId="1" applyFont="1" applyFill="1" applyBorder="1" applyAlignment="1">
      <alignment horizontal="center"/>
    </xf>
    <xf numFmtId="10" fontId="3" fillId="6" borderId="0" xfId="5" applyNumberFormat="1" applyFont="1" applyFill="1" applyBorder="1" applyAlignment="1">
      <alignment horizontal="center"/>
    </xf>
    <xf numFmtId="0" fontId="14" fillId="6" borderId="0" xfId="0" applyFont="1" applyFill="1"/>
    <xf numFmtId="38" fontId="20" fillId="6" borderId="0" xfId="6" applyNumberFormat="1" applyFill="1" applyAlignment="1" applyProtection="1">
      <alignment vertical="center"/>
    </xf>
    <xf numFmtId="3" fontId="10" fillId="11" borderId="0" xfId="5" applyNumberFormat="1" applyFont="1" applyFill="1" applyAlignment="1">
      <alignment horizontal="center"/>
    </xf>
    <xf numFmtId="0" fontId="3" fillId="0" borderId="0" xfId="8" applyFill="1"/>
    <xf numFmtId="0" fontId="3" fillId="0" borderId="0" xfId="9" applyFill="1"/>
    <xf numFmtId="0" fontId="14" fillId="0" borderId="0" xfId="0" applyFont="1" applyFill="1" applyBorder="1"/>
    <xf numFmtId="0" fontId="28" fillId="0" borderId="0" xfId="10" applyFont="1" applyFill="1"/>
    <xf numFmtId="0" fontId="3" fillId="0" borderId="0" xfId="10" applyFont="1" applyFill="1"/>
    <xf numFmtId="0" fontId="29" fillId="0" borderId="0" xfId="10" applyFont="1" applyFill="1" applyAlignment="1">
      <alignment horizontal="right" wrapText="1"/>
    </xf>
    <xf numFmtId="0" fontId="29" fillId="0" borderId="0" xfId="10" applyFont="1" applyFill="1" applyAlignment="1">
      <alignment horizontal="right"/>
    </xf>
    <xf numFmtId="0" fontId="6" fillId="0" borderId="0" xfId="10" applyFont="1" applyFill="1"/>
    <xf numFmtId="0" fontId="3" fillId="0" borderId="0" xfId="8"/>
    <xf numFmtId="0" fontId="30" fillId="0" borderId="0" xfId="8" applyFont="1" applyFill="1" applyAlignment="1">
      <alignment horizontal="left" vertical="center"/>
    </xf>
    <xf numFmtId="0" fontId="31" fillId="0" borderId="0" xfId="0" applyFont="1" applyFill="1"/>
    <xf numFmtId="0" fontId="3" fillId="0" borderId="0" xfId="11"/>
    <xf numFmtId="0" fontId="3" fillId="0" borderId="0" xfId="11" applyFill="1"/>
    <xf numFmtId="0" fontId="19" fillId="0" borderId="0" xfId="0" applyFont="1" applyFill="1"/>
    <xf numFmtId="0" fontId="36" fillId="0" borderId="0" xfId="8" applyFont="1" applyFill="1"/>
    <xf numFmtId="3" fontId="10" fillId="9" borderId="0" xfId="5" applyNumberFormat="1" applyFont="1" applyFill="1" applyAlignment="1">
      <alignment horizontal="center"/>
    </xf>
    <xf numFmtId="10" fontId="26" fillId="6" borderId="0" xfId="78" applyNumberFormat="1" applyFont="1" applyFill="1" applyBorder="1" applyAlignment="1">
      <alignment horizontal="right" vertical="center" wrapText="1"/>
    </xf>
    <xf numFmtId="0" fontId="3" fillId="6" borderId="3" xfId="78" applyFont="1" applyFill="1" applyBorder="1"/>
    <xf numFmtId="0" fontId="3" fillId="6" borderId="0" xfId="78" applyFill="1"/>
    <xf numFmtId="9" fontId="3" fillId="2" borderId="0" xfId="1" applyNumberFormat="1" applyFont="1" applyFill="1" applyBorder="1" applyAlignment="1">
      <alignment vertical="center"/>
    </xf>
    <xf numFmtId="9" fontId="3" fillId="6" borderId="0" xfId="1" applyNumberFormat="1" applyFont="1" applyFill="1" applyBorder="1" applyAlignment="1">
      <alignment vertical="center"/>
    </xf>
    <xf numFmtId="0" fontId="26" fillId="6" borderId="0" xfId="78" applyFont="1" applyFill="1" applyBorder="1" applyAlignment="1">
      <alignment vertical="center" wrapText="1"/>
    </xf>
    <xf numFmtId="0" fontId="3" fillId="6" borderId="0" xfId="78" applyFill="1" applyBorder="1"/>
    <xf numFmtId="0" fontId="26" fillId="6" borderId="0" xfId="78" applyFont="1" applyFill="1" applyBorder="1" applyAlignment="1">
      <alignment horizontal="left" vertical="center" wrapText="1"/>
    </xf>
    <xf numFmtId="9" fontId="26" fillId="6" borderId="0" xfId="78" applyNumberFormat="1" applyFont="1" applyFill="1" applyBorder="1" applyAlignment="1">
      <alignment horizontal="right" vertical="center" wrapText="1"/>
    </xf>
    <xf numFmtId="0" fontId="3" fillId="6" borderId="0" xfId="78" applyFont="1" applyFill="1" applyBorder="1"/>
    <xf numFmtId="170" fontId="3" fillId="6" borderId="0" xfId="25" applyNumberFormat="1" applyFont="1" applyFill="1" applyBorder="1" applyAlignment="1">
      <alignment horizontal="center"/>
    </xf>
    <xf numFmtId="0" fontId="3" fillId="0" borderId="0" xfId="78"/>
    <xf numFmtId="168" fontId="26" fillId="6" borderId="0" xfId="78" applyNumberFormat="1" applyFont="1" applyFill="1" applyBorder="1" applyAlignment="1">
      <alignment horizontal="right" vertical="center" wrapText="1"/>
    </xf>
    <xf numFmtId="9" fontId="3" fillId="6" borderId="0" xfId="5" applyNumberFormat="1" applyFont="1" applyFill="1" applyBorder="1" applyAlignment="1">
      <alignment horizontal="right"/>
    </xf>
    <xf numFmtId="0" fontId="3" fillId="6" borderId="3" xfId="78" applyFill="1" applyBorder="1"/>
    <xf numFmtId="0" fontId="5" fillId="6" borderId="0" xfId="7" applyFont="1" applyFill="1" applyBorder="1" applyAlignment="1">
      <alignment horizontal="center"/>
    </xf>
    <xf numFmtId="0" fontId="19" fillId="6" borderId="0" xfId="7" applyFont="1" applyFill="1" applyBorder="1" applyAlignment="1">
      <alignment horizontal="center"/>
    </xf>
    <xf numFmtId="38" fontId="20" fillId="6" borderId="0" xfId="6" applyNumberFormat="1" applyFill="1" applyBorder="1" applyAlignment="1" applyProtection="1">
      <alignment vertical="center"/>
    </xf>
    <xf numFmtId="0" fontId="3" fillId="6" borderId="0" xfId="7" applyFill="1" applyBorder="1"/>
    <xf numFmtId="167" fontId="3" fillId="2" borderId="0" xfId="7" applyNumberFormat="1" applyFont="1" applyFill="1" applyBorder="1"/>
    <xf numFmtId="167" fontId="3" fillId="6" borderId="0" xfId="7" applyNumberFormat="1" applyFont="1" applyFill="1" applyBorder="1"/>
    <xf numFmtId="9" fontId="3" fillId="2" borderId="0" xfId="1" applyFont="1" applyFill="1" applyBorder="1"/>
    <xf numFmtId="9" fontId="3" fillId="6" borderId="0" xfId="1" applyFont="1" applyFill="1" applyBorder="1"/>
    <xf numFmtId="9" fontId="3" fillId="2" borderId="0" xfId="1" applyNumberFormat="1" applyFont="1" applyFill="1" applyBorder="1"/>
    <xf numFmtId="0" fontId="3" fillId="0" borderId="0" xfId="2"/>
    <xf numFmtId="0" fontId="3" fillId="6" borderId="0" xfId="2" applyFill="1"/>
    <xf numFmtId="0" fontId="8" fillId="0" borderId="0" xfId="2" applyFont="1" applyFill="1"/>
    <xf numFmtId="1" fontId="34" fillId="6" borderId="0" xfId="78" applyNumberFormat="1" applyFont="1" applyFill="1" applyBorder="1" applyAlignment="1">
      <alignment horizontal="right" vertical="center" wrapText="1"/>
    </xf>
    <xf numFmtId="0" fontId="3" fillId="6" borderId="0" xfId="78" applyFont="1" applyFill="1" applyBorder="1" applyAlignment="1">
      <alignment vertical="center" wrapText="1"/>
    </xf>
    <xf numFmtId="0" fontId="35" fillId="6" borderId="0" xfId="78" applyFont="1" applyFill="1" applyBorder="1" applyAlignment="1">
      <alignment vertical="center"/>
    </xf>
    <xf numFmtId="0" fontId="3" fillId="0" borderId="0" xfId="8" applyFill="1"/>
    <xf numFmtId="0" fontId="5" fillId="3" borderId="1" xfId="2" applyFont="1" applyFill="1" applyBorder="1" applyAlignment="1">
      <alignment horizontal="right"/>
    </xf>
    <xf numFmtId="167" fontId="3" fillId="2" borderId="0" xfId="0" applyNumberFormat="1" applyFont="1" applyFill="1" applyBorder="1"/>
    <xf numFmtId="167" fontId="3" fillId="6" borderId="0" xfId="0" applyNumberFormat="1" applyFont="1" applyFill="1" applyBorder="1"/>
    <xf numFmtId="167" fontId="3" fillId="2" borderId="0" xfId="0" applyNumberFormat="1" applyFont="1" applyFill="1" applyBorder="1" applyAlignment="1">
      <alignment vertical="center"/>
    </xf>
    <xf numFmtId="167" fontId="3" fillId="6" borderId="0" xfId="0" applyNumberFormat="1" applyFont="1" applyFill="1" applyBorder="1" applyAlignment="1">
      <alignment vertical="center"/>
    </xf>
    <xf numFmtId="4" fontId="3" fillId="2" borderId="0" xfId="0" applyNumberFormat="1" applyFont="1" applyFill="1" applyBorder="1"/>
    <xf numFmtId="4" fontId="3" fillId="6" borderId="0" xfId="0" applyNumberFormat="1" applyFont="1" applyFill="1" applyBorder="1"/>
    <xf numFmtId="0" fontId="14" fillId="6" borderId="0" xfId="0" applyFont="1" applyFill="1" applyBorder="1"/>
    <xf numFmtId="167" fontId="3" fillId="2" borderId="0" xfId="7" applyNumberFormat="1" applyFont="1" applyFill="1" applyBorder="1" applyAlignment="1"/>
    <xf numFmtId="167" fontId="3" fillId="6" borderId="0" xfId="7" applyNumberFormat="1" applyFont="1" applyFill="1" applyBorder="1" applyAlignment="1"/>
    <xf numFmtId="0" fontId="7" fillId="6" borderId="0" xfId="7" applyFont="1" applyFill="1" applyBorder="1"/>
    <xf numFmtId="0" fontId="10" fillId="6" borderId="0" xfId="0" applyFont="1" applyFill="1" applyAlignment="1">
      <alignment wrapText="1"/>
    </xf>
    <xf numFmtId="0" fontId="11" fillId="6" borderId="1" xfId="0" applyFont="1" applyFill="1" applyBorder="1"/>
    <xf numFmtId="0" fontId="5" fillId="3" borderId="1" xfId="0" applyFont="1" applyFill="1" applyBorder="1" applyAlignment="1">
      <alignment horizontal="right"/>
    </xf>
    <xf numFmtId="0" fontId="7" fillId="6" borderId="1" xfId="0" applyFont="1" applyFill="1" applyBorder="1" applyAlignment="1">
      <alignment horizontal="right"/>
    </xf>
    <xf numFmtId="174" fontId="0" fillId="2" borderId="0" xfId="0" applyNumberFormat="1" applyFill="1"/>
    <xf numFmtId="174" fontId="0" fillId="6" borderId="0" xfId="0" applyNumberFormat="1" applyFill="1"/>
    <xf numFmtId="0" fontId="23" fillId="6" borderId="0" xfId="0" applyFont="1" applyFill="1" applyAlignment="1">
      <alignment horizontal="left" indent="1"/>
    </xf>
    <xf numFmtId="174" fontId="23" fillId="2" borderId="0" xfId="0" applyNumberFormat="1" applyFont="1" applyFill="1"/>
    <xf numFmtId="174" fontId="23" fillId="6" borderId="0" xfId="0" applyNumberFormat="1" applyFont="1" applyFill="1"/>
    <xf numFmtId="169" fontId="4" fillId="12" borderId="0" xfId="0" applyNumberFormat="1" applyFont="1" applyFill="1" applyAlignment="1">
      <alignment vertical="center" wrapText="1"/>
    </xf>
    <xf numFmtId="174" fontId="5" fillId="3" borderId="0" xfId="0" applyNumberFormat="1" applyFont="1" applyFill="1" applyBorder="1"/>
    <xf numFmtId="174" fontId="4" fillId="12" borderId="0" xfId="0" applyNumberFormat="1" applyFont="1" applyFill="1"/>
    <xf numFmtId="0" fontId="6" fillId="6" borderId="0" xfId="0" applyFont="1" applyFill="1"/>
    <xf numFmtId="0" fontId="3" fillId="6" borderId="0" xfId="79" applyFill="1"/>
    <xf numFmtId="0" fontId="3" fillId="6" borderId="0" xfId="79" applyFill="1" applyBorder="1"/>
    <xf numFmtId="0" fontId="3" fillId="6" borderId="0" xfId="79" applyFont="1" applyFill="1"/>
    <xf numFmtId="0" fontId="0" fillId="6" borderId="0" xfId="0" applyFont="1" applyFill="1" applyBorder="1" applyAlignment="1">
      <alignment horizontal="left" wrapText="1" indent="1"/>
    </xf>
    <xf numFmtId="0" fontId="0" fillId="6" borderId="0" xfId="0" applyFont="1" applyFill="1" applyBorder="1"/>
    <xf numFmtId="0" fontId="7" fillId="6" borderId="0" xfId="0" applyFont="1" applyFill="1"/>
    <xf numFmtId="0" fontId="4" fillId="6" borderId="0" xfId="0" applyFont="1" applyFill="1" applyAlignment="1">
      <alignment horizontal="center" vertical="center"/>
    </xf>
    <xf numFmtId="0" fontId="22" fillId="6" borderId="1" xfId="0" applyFont="1" applyFill="1" applyBorder="1"/>
    <xf numFmtId="173" fontId="5" fillId="3" borderId="1" xfId="0" applyNumberFormat="1" applyFont="1" applyFill="1" applyBorder="1" applyAlignment="1">
      <alignment horizontal="right" wrapText="1"/>
    </xf>
    <xf numFmtId="173" fontId="7" fillId="6" borderId="1" xfId="0" applyNumberFormat="1" applyFont="1" applyFill="1" applyBorder="1" applyAlignment="1">
      <alignment horizontal="right" wrapText="1"/>
    </xf>
    <xf numFmtId="0" fontId="3" fillId="6" borderId="0" xfId="0" applyFont="1" applyFill="1" applyBorder="1"/>
    <xf numFmtId="174" fontId="0" fillId="2" borderId="0" xfId="0" applyNumberFormat="1" applyFill="1" applyBorder="1"/>
    <xf numFmtId="174" fontId="0" fillId="6" borderId="0" xfId="0" applyNumberFormat="1" applyFill="1" applyBorder="1"/>
    <xf numFmtId="0" fontId="4" fillId="12" borderId="0" xfId="0" applyFont="1" applyFill="1" applyBorder="1"/>
    <xf numFmtId="174" fontId="4" fillId="12" borderId="0" xfId="0" applyNumberFormat="1" applyFont="1" applyFill="1" applyBorder="1"/>
    <xf numFmtId="0" fontId="3" fillId="12" borderId="0" xfId="2" applyFill="1"/>
    <xf numFmtId="0" fontId="4" fillId="12" borderId="0" xfId="0" applyFont="1" applyFill="1"/>
    <xf numFmtId="0" fontId="3" fillId="0" borderId="0" xfId="2" applyFont="1"/>
    <xf numFmtId="0" fontId="4" fillId="0" borderId="0" xfId="2" applyFont="1"/>
    <xf numFmtId="3" fontId="4" fillId="12" borderId="0" xfId="2" applyNumberFormat="1" applyFont="1" applyFill="1"/>
    <xf numFmtId="3" fontId="3" fillId="0" borderId="0" xfId="2" applyNumberFormat="1"/>
    <xf numFmtId="3" fontId="4" fillId="5" borderId="0" xfId="2" applyNumberFormat="1" applyFont="1" applyFill="1"/>
    <xf numFmtId="0" fontId="3" fillId="5" borderId="0" xfId="2" applyFill="1"/>
    <xf numFmtId="0" fontId="4" fillId="5" borderId="0" xfId="2" applyFont="1" applyFill="1"/>
    <xf numFmtId="0" fontId="3" fillId="5" borderId="0" xfId="2" applyFont="1" applyFill="1"/>
    <xf numFmtId="0" fontId="23" fillId="0" borderId="0" xfId="2" applyFont="1"/>
    <xf numFmtId="0" fontId="6" fillId="0" borderId="0" xfId="2" applyFont="1"/>
    <xf numFmtId="10" fontId="3" fillId="0" borderId="0" xfId="1" applyNumberFormat="1"/>
    <xf numFmtId="10" fontId="0" fillId="2" borderId="0" xfId="1" applyNumberFormat="1" applyFont="1" applyFill="1"/>
    <xf numFmtId="3" fontId="3" fillId="0" borderId="0" xfId="2" applyNumberFormat="1" applyFont="1" applyFill="1"/>
    <xf numFmtId="10" fontId="3" fillId="2" borderId="0" xfId="1" applyNumberFormat="1" applyFont="1" applyFill="1" applyAlignment="1">
      <alignment horizontal="right"/>
    </xf>
    <xf numFmtId="0" fontId="3" fillId="0" borderId="0" xfId="2" applyFont="1" applyFill="1"/>
    <xf numFmtId="0" fontId="0" fillId="2" borderId="0" xfId="0" applyFill="1"/>
    <xf numFmtId="0" fontId="3" fillId="0" borderId="1" xfId="2" applyBorder="1" applyAlignment="1">
      <alignment horizontal="right"/>
    </xf>
    <xf numFmtId="3" fontId="3" fillId="2" borderId="0" xfId="2" applyNumberFormat="1" applyFill="1"/>
    <xf numFmtId="0" fontId="3" fillId="2" borderId="0" xfId="2" applyFill="1"/>
    <xf numFmtId="3" fontId="3" fillId="2" borderId="0" xfId="2" applyNumberFormat="1" applyFont="1" applyFill="1"/>
    <xf numFmtId="0" fontId="20" fillId="6" borderId="0" xfId="6" applyFill="1"/>
    <xf numFmtId="38" fontId="20" fillId="6" borderId="0" xfId="6" quotePrefix="1" applyNumberFormat="1" applyFill="1" applyAlignment="1" applyProtection="1">
      <alignment vertical="center"/>
    </xf>
    <xf numFmtId="0" fontId="45" fillId="0" borderId="0" xfId="0" applyFont="1" applyFill="1"/>
    <xf numFmtId="0" fontId="46" fillId="6" borderId="0" xfId="2" applyFont="1" applyFill="1"/>
    <xf numFmtId="174" fontId="3" fillId="6" borderId="0" xfId="8" applyNumberFormat="1" applyFill="1"/>
    <xf numFmtId="174" fontId="4" fillId="6" borderId="0" xfId="8" applyNumberFormat="1" applyFont="1" applyFill="1" applyBorder="1"/>
    <xf numFmtId="174" fontId="4" fillId="2" borderId="0" xfId="8" applyNumberFormat="1" applyFont="1" applyFill="1" applyBorder="1"/>
    <xf numFmtId="174" fontId="4" fillId="12" borderId="0" xfId="8" applyNumberFormat="1" applyFont="1" applyFill="1" applyBorder="1"/>
    <xf numFmtId="174" fontId="3" fillId="6" borderId="0" xfId="8" applyNumberFormat="1" applyFont="1" applyFill="1" applyBorder="1"/>
    <xf numFmtId="174" fontId="3" fillId="6" borderId="0" xfId="8" applyNumberFormat="1" applyFill="1" applyBorder="1"/>
    <xf numFmtId="0" fontId="44" fillId="0" borderId="0" xfId="8" applyFont="1" applyFill="1" applyAlignment="1">
      <alignment horizontal="left" vertical="center"/>
    </xf>
    <xf numFmtId="0" fontId="47" fillId="0" borderId="0" xfId="0" applyFont="1" applyFill="1"/>
    <xf numFmtId="175" fontId="0" fillId="2" borderId="0" xfId="0" applyNumberFormat="1" applyFont="1" applyFill="1" applyBorder="1" applyAlignment="1">
      <alignment horizontal="right"/>
    </xf>
    <xf numFmtId="175" fontId="4" fillId="6" borderId="0" xfId="0" applyNumberFormat="1" applyFont="1" applyFill="1" applyBorder="1" applyAlignment="1">
      <alignment horizontal="right"/>
    </xf>
    <xf numFmtId="167" fontId="0" fillId="2" borderId="0" xfId="0" applyNumberFormat="1" applyFont="1" applyFill="1" applyBorder="1"/>
    <xf numFmtId="4" fontId="0" fillId="2" borderId="0" xfId="0" applyNumberFormat="1" applyFont="1" applyFill="1" applyBorder="1" applyAlignment="1">
      <alignment horizontal="right"/>
    </xf>
    <xf numFmtId="4" fontId="0" fillId="6" borderId="0" xfId="0" applyNumberFormat="1" applyFont="1" applyFill="1" applyBorder="1"/>
    <xf numFmtId="4" fontId="3" fillId="6" borderId="0" xfId="0" applyNumberFormat="1" applyFont="1" applyFill="1" applyBorder="1" applyAlignment="1">
      <alignment horizontal="right"/>
    </xf>
    <xf numFmtId="168" fontId="3" fillId="2" borderId="0" xfId="1" applyNumberFormat="1" applyFont="1" applyFill="1" applyBorder="1"/>
    <xf numFmtId="168" fontId="3" fillId="6" borderId="0" xfId="1" applyNumberFormat="1" applyFont="1" applyFill="1" applyBorder="1"/>
    <xf numFmtId="4" fontId="0" fillId="2" borderId="0" xfId="0" applyNumberFormat="1" applyFont="1" applyFill="1" applyBorder="1"/>
    <xf numFmtId="3" fontId="0" fillId="2" borderId="0" xfId="0" applyNumberFormat="1" applyFont="1" applyFill="1" applyBorder="1"/>
    <xf numFmtId="3" fontId="3" fillId="6" borderId="0" xfId="0" applyNumberFormat="1" applyFont="1" applyFill="1" applyBorder="1"/>
    <xf numFmtId="9" fontId="3" fillId="6" borderId="0" xfId="1" applyNumberFormat="1" applyFont="1" applyFill="1" applyBorder="1"/>
    <xf numFmtId="0" fontId="0" fillId="0" borderId="0" xfId="0" applyBorder="1"/>
    <xf numFmtId="0" fontId="3" fillId="0" borderId="0" xfId="10" applyFont="1" applyFill="1" applyBorder="1"/>
    <xf numFmtId="177" fontId="3" fillId="6" borderId="0" xfId="0" applyNumberFormat="1" applyFont="1" applyFill="1" applyBorder="1"/>
    <xf numFmtId="0" fontId="44" fillId="0" borderId="0" xfId="2" applyFont="1" applyFill="1" applyAlignment="1">
      <alignment horizontal="right"/>
    </xf>
    <xf numFmtId="0" fontId="22" fillId="0" borderId="0" xfId="2" applyFont="1"/>
    <xf numFmtId="0" fontId="7" fillId="0" borderId="0" xfId="2" applyFont="1"/>
    <xf numFmtId="0" fontId="7" fillId="9" borderId="0" xfId="5" applyFont="1" applyFill="1"/>
    <xf numFmtId="0" fontId="22" fillId="6" borderId="0" xfId="78" applyFont="1" applyFill="1"/>
    <xf numFmtId="0" fontId="22" fillId="0" borderId="0" xfId="78" applyFont="1"/>
    <xf numFmtId="0" fontId="7" fillId="6" borderId="0" xfId="5" applyFont="1" applyFill="1"/>
    <xf numFmtId="0" fontId="48" fillId="7" borderId="0" xfId="5" applyFont="1" applyFill="1"/>
    <xf numFmtId="0" fontId="22" fillId="7" borderId="0" xfId="5" applyFont="1" applyFill="1"/>
    <xf numFmtId="0" fontId="49" fillId="7" borderId="0" xfId="5" applyFont="1" applyFill="1" applyAlignment="1"/>
    <xf numFmtId="3" fontId="22" fillId="7" borderId="0" xfId="5" applyNumberFormat="1" applyFont="1" applyFill="1"/>
    <xf numFmtId="0" fontId="22" fillId="7" borderId="0" xfId="5" applyFont="1" applyFill="1" applyAlignment="1">
      <alignment horizontal="center"/>
    </xf>
    <xf numFmtId="0" fontId="22" fillId="7" borderId="0" xfId="5" applyFont="1" applyFill="1" applyAlignment="1">
      <alignment horizontal="left"/>
    </xf>
    <xf numFmtId="14" fontId="22" fillId="7" borderId="0" xfId="5" applyNumberFormat="1" applyFont="1" applyFill="1"/>
    <xf numFmtId="3" fontId="48" fillId="7" borderId="0" xfId="5" applyNumberFormat="1" applyFont="1" applyFill="1"/>
    <xf numFmtId="0" fontId="7" fillId="6" borderId="0" xfId="78" applyFont="1" applyFill="1" applyBorder="1"/>
    <xf numFmtId="171" fontId="7" fillId="6" borderId="0" xfId="25" applyNumberFormat="1" applyFont="1" applyFill="1" applyBorder="1"/>
    <xf numFmtId="0" fontId="3" fillId="6" borderId="0" xfId="0" applyFont="1" applyFill="1" applyBorder="1" applyAlignment="1">
      <alignment horizontal="left" indent="1"/>
    </xf>
    <xf numFmtId="174" fontId="3" fillId="2" borderId="0" xfId="0" applyNumberFormat="1" applyFont="1" applyFill="1" applyBorder="1"/>
    <xf numFmtId="0" fontId="4" fillId="6" borderId="0" xfId="0" applyFont="1" applyFill="1" applyBorder="1"/>
    <xf numFmtId="174" fontId="4" fillId="2" borderId="0" xfId="0" applyNumberFormat="1" applyFont="1" applyFill="1" applyBorder="1"/>
    <xf numFmtId="174" fontId="4" fillId="6" borderId="0" xfId="0" applyNumberFormat="1" applyFont="1" applyFill="1" applyBorder="1"/>
    <xf numFmtId="0" fontId="0" fillId="6" borderId="0" xfId="0" applyFont="1" applyFill="1" applyBorder="1" applyAlignment="1">
      <alignment horizontal="left" indent="1"/>
    </xf>
    <xf numFmtId="174" fontId="3" fillId="6" borderId="0" xfId="0" applyNumberFormat="1" applyFont="1" applyFill="1" applyBorder="1"/>
    <xf numFmtId="0" fontId="50" fillId="2" borderId="0" xfId="0" applyFont="1" applyFill="1" applyBorder="1"/>
    <xf numFmtId="174" fontId="50" fillId="5" borderId="0" xfId="0" applyNumberFormat="1" applyFont="1" applyFill="1" applyBorder="1"/>
    <xf numFmtId="174" fontId="50" fillId="2" borderId="0" xfId="0" applyNumberFormat="1" applyFont="1" applyFill="1" applyBorder="1"/>
    <xf numFmtId="0" fontId="4" fillId="2" borderId="0" xfId="0" applyFont="1" applyFill="1" applyBorder="1"/>
    <xf numFmtId="174" fontId="4" fillId="5" borderId="0" xfId="0" applyNumberFormat="1" applyFont="1" applyFill="1" applyBorder="1"/>
    <xf numFmtId="174" fontId="0" fillId="2" borderId="0" xfId="0" applyNumberFormat="1" applyFont="1" applyFill="1" applyBorder="1"/>
    <xf numFmtId="174" fontId="0" fillId="6" borderId="0" xfId="0" applyNumberFormat="1" applyFont="1" applyFill="1" applyBorder="1"/>
    <xf numFmtId="167" fontId="0" fillId="2" borderId="0" xfId="0" applyNumberFormat="1" applyFill="1" applyBorder="1"/>
    <xf numFmtId="167" fontId="0" fillId="6" borderId="0" xfId="0" applyNumberFormat="1" applyFill="1" applyBorder="1"/>
    <xf numFmtId="4" fontId="50" fillId="5" borderId="0" xfId="0" applyNumberFormat="1" applyFont="1" applyFill="1" applyBorder="1"/>
    <xf numFmtId="4" fontId="50" fillId="2" borderId="0" xfId="0" applyNumberFormat="1" applyFont="1" applyFill="1" applyBorder="1"/>
    <xf numFmtId="174" fontId="4" fillId="2" borderId="0" xfId="0" applyNumberFormat="1" applyFont="1" applyFill="1"/>
    <xf numFmtId="174" fontId="5" fillId="3" borderId="0" xfId="0" applyNumberFormat="1" applyFont="1" applyFill="1"/>
    <xf numFmtId="0" fontId="4" fillId="2" borderId="0" xfId="0" applyFont="1" applyFill="1"/>
    <xf numFmtId="0" fontId="3" fillId="6" borderId="0" xfId="0" applyFont="1" applyFill="1" applyAlignment="1">
      <alignment horizontal="left" wrapText="1" indent="1"/>
    </xf>
    <xf numFmtId="176" fontId="32" fillId="3" borderId="1" xfId="0" applyNumberFormat="1" applyFont="1" applyFill="1" applyBorder="1"/>
    <xf numFmtId="176" fontId="33" fillId="6" borderId="1" xfId="0" applyNumberFormat="1" applyFont="1" applyFill="1" applyBorder="1"/>
    <xf numFmtId="0" fontId="4" fillId="6" borderId="0" xfId="0" applyFont="1" applyFill="1"/>
    <xf numFmtId="0" fontId="7" fillId="6" borderId="0" xfId="0" applyFont="1" applyFill="1" applyBorder="1"/>
    <xf numFmtId="0" fontId="0" fillId="2" borderId="0" xfId="0" applyFill="1" applyBorder="1"/>
    <xf numFmtId="0" fontId="0" fillId="6" borderId="0" xfId="0" applyFill="1" applyBorder="1"/>
    <xf numFmtId="0" fontId="4" fillId="13" borderId="0" xfId="0" applyFont="1" applyFill="1" applyBorder="1"/>
    <xf numFmtId="174" fontId="5" fillId="10" borderId="0" xfId="0" applyNumberFormat="1" applyFont="1" applyFill="1" applyBorder="1"/>
    <xf numFmtId="174" fontId="4" fillId="13" borderId="0" xfId="0" applyNumberFormat="1" applyFont="1" applyFill="1" applyBorder="1"/>
    <xf numFmtId="0" fontId="0" fillId="0" borderId="0" xfId="0" applyFont="1" applyFill="1" applyBorder="1"/>
    <xf numFmtId="0" fontId="3" fillId="6" borderId="0" xfId="81" applyFill="1"/>
    <xf numFmtId="0" fontId="5" fillId="6" borderId="0" xfId="81" applyFont="1" applyFill="1" applyBorder="1" applyAlignment="1">
      <alignment horizontal="center"/>
    </xf>
    <xf numFmtId="174" fontId="3" fillId="6" borderId="0" xfId="81" applyNumberFormat="1" applyFill="1"/>
    <xf numFmtId="174" fontId="3" fillId="2" borderId="0" xfId="81" applyNumberFormat="1" applyFill="1"/>
    <xf numFmtId="0" fontId="3" fillId="6" borderId="0" xfId="81" applyFont="1" applyFill="1"/>
    <xf numFmtId="174" fontId="4" fillId="5" borderId="0" xfId="0" applyNumberFormat="1" applyFont="1" applyFill="1"/>
    <xf numFmtId="0" fontId="0" fillId="6" borderId="0" xfId="0" applyFill="1" applyAlignment="1">
      <alignment horizontal="left" indent="1"/>
    </xf>
    <xf numFmtId="0" fontId="4" fillId="13" borderId="0" xfId="0" applyFont="1" applyFill="1"/>
    <xf numFmtId="0" fontId="0" fillId="6" borderId="0" xfId="0" applyFont="1" applyFill="1" applyAlignment="1">
      <alignment horizontal="left" indent="1"/>
    </xf>
    <xf numFmtId="0" fontId="3" fillId="6" borderId="0" xfId="0" applyFont="1" applyFill="1" applyAlignment="1">
      <alignment horizontal="left" indent="1"/>
    </xf>
    <xf numFmtId="0" fontId="4" fillId="12" borderId="0" xfId="0" applyFont="1" applyFill="1" applyAlignment="1">
      <alignment wrapText="1"/>
    </xf>
    <xf numFmtId="0" fontId="50" fillId="2" borderId="0" xfId="0" applyFont="1" applyFill="1" applyAlignment="1">
      <alignment wrapText="1"/>
    </xf>
    <xf numFmtId="0" fontId="47" fillId="0" borderId="0" xfId="78" applyFont="1" applyFill="1"/>
    <xf numFmtId="0" fontId="47" fillId="0" borderId="0" xfId="0" applyFont="1" applyFill="1" applyAlignment="1">
      <alignment horizontal="left"/>
    </xf>
    <xf numFmtId="0" fontId="47" fillId="0" borderId="0" xfId="2" applyFont="1"/>
    <xf numFmtId="0" fontId="7" fillId="6" borderId="0" xfId="9" applyFont="1" applyFill="1"/>
    <xf numFmtId="0" fontId="3" fillId="6" borderId="0" xfId="9" applyFill="1"/>
    <xf numFmtId="0" fontId="4" fillId="6" borderId="0" xfId="9" applyFont="1" applyFill="1" applyAlignment="1">
      <alignment horizontal="center" vertical="center"/>
    </xf>
    <xf numFmtId="0" fontId="11" fillId="6" borderId="1" xfId="9" applyFont="1" applyFill="1" applyBorder="1"/>
    <xf numFmtId="0" fontId="3" fillId="2" borderId="0" xfId="9" applyFill="1" applyBorder="1"/>
    <xf numFmtId="0" fontId="3" fillId="6" borderId="0" xfId="9" applyFill="1" applyBorder="1"/>
    <xf numFmtId="0" fontId="3" fillId="6" borderId="0" xfId="9" applyFont="1" applyFill="1" applyAlignment="1">
      <alignment horizontal="left" indent="1"/>
    </xf>
    <xf numFmtId="174" fontId="3" fillId="2" borderId="0" xfId="9" applyNumberFormat="1" applyFill="1" applyBorder="1"/>
    <xf numFmtId="174" fontId="3" fillId="6" borderId="0" xfId="9" applyNumberFormat="1" applyFill="1" applyBorder="1"/>
    <xf numFmtId="0" fontId="4" fillId="13" borderId="0" xfId="9" applyFont="1" applyFill="1"/>
    <xf numFmtId="174" fontId="5" fillId="10" borderId="0" xfId="9" applyNumberFormat="1" applyFont="1" applyFill="1" applyBorder="1"/>
    <xf numFmtId="174" fontId="4" fillId="13" borderId="0" xfId="9" applyNumberFormat="1" applyFont="1" applyFill="1" applyBorder="1"/>
    <xf numFmtId="0" fontId="0" fillId="6" borderId="0" xfId="9" applyFont="1" applyFill="1" applyAlignment="1">
      <alignment horizontal="left" indent="1"/>
    </xf>
    <xf numFmtId="0" fontId="4" fillId="12" borderId="0" xfId="9" applyFont="1" applyFill="1"/>
    <xf numFmtId="174" fontId="5" fillId="3" borderId="0" xfId="9" applyNumberFormat="1" applyFont="1" applyFill="1" applyBorder="1"/>
    <xf numFmtId="174" fontId="4" fillId="12" borderId="0" xfId="9" applyNumberFormat="1" applyFont="1" applyFill="1" applyBorder="1"/>
    <xf numFmtId="3" fontId="3" fillId="0" borderId="0" xfId="0" applyNumberFormat="1" applyFont="1" applyAlignment="1"/>
    <xf numFmtId="0" fontId="4" fillId="6" borderId="1" xfId="0" applyFont="1" applyFill="1" applyBorder="1" applyAlignment="1">
      <alignment horizontal="right"/>
    </xf>
    <xf numFmtId="0" fontId="3" fillId="6" borderId="0" xfId="0" applyFont="1" applyFill="1" applyBorder="1" applyAlignment="1">
      <alignment wrapText="1"/>
    </xf>
    <xf numFmtId="177" fontId="3" fillId="6" borderId="0" xfId="0" applyNumberFormat="1" applyFont="1" applyFill="1" applyBorder="1" applyAlignment="1">
      <alignment vertical="center"/>
    </xf>
    <xf numFmtId="172" fontId="3" fillId="6" borderId="0" xfId="0" applyNumberFormat="1" applyFont="1" applyFill="1" applyBorder="1"/>
    <xf numFmtId="168" fontId="3" fillId="2" borderId="0" xfId="1" applyNumberFormat="1" applyFont="1" applyFill="1" applyBorder="1" applyAlignment="1">
      <alignment vertical="center"/>
    </xf>
    <xf numFmtId="168" fontId="3" fillId="6" borderId="0" xfId="1" applyNumberFormat="1" applyFont="1" applyFill="1" applyBorder="1" applyAlignment="1">
      <alignment vertical="center"/>
    </xf>
    <xf numFmtId="178" fontId="3" fillId="6" borderId="0" xfId="0" applyNumberFormat="1" applyFont="1" applyFill="1" applyBorder="1" applyAlignment="1">
      <alignment vertical="center"/>
    </xf>
    <xf numFmtId="166" fontId="3" fillId="2" borderId="0" xfId="1" applyNumberFormat="1" applyFont="1" applyFill="1" applyBorder="1" applyAlignment="1">
      <alignment vertical="center"/>
    </xf>
    <xf numFmtId="166" fontId="3" fillId="6" borderId="0" xfId="1" applyNumberFormat="1" applyFont="1" applyFill="1" applyBorder="1" applyAlignment="1">
      <alignment vertical="center"/>
    </xf>
    <xf numFmtId="2" fontId="3" fillId="2" borderId="0" xfId="1" applyNumberFormat="1" applyFont="1" applyFill="1" applyBorder="1" applyAlignment="1">
      <alignment vertical="center"/>
    </xf>
    <xf numFmtId="2" fontId="3" fillId="6" borderId="0" xfId="1" applyNumberFormat="1" applyFont="1" applyFill="1" applyBorder="1" applyAlignment="1">
      <alignment vertical="center"/>
    </xf>
    <xf numFmtId="0" fontId="11" fillId="6" borderId="1" xfId="7" applyFont="1" applyFill="1" applyBorder="1"/>
    <xf numFmtId="0" fontId="4" fillId="6" borderId="1" xfId="7" applyFont="1" applyFill="1" applyBorder="1" applyAlignment="1">
      <alignment horizontal="right"/>
    </xf>
    <xf numFmtId="0" fontId="3" fillId="6" borderId="0" xfId="7" applyFont="1" applyFill="1" applyBorder="1"/>
    <xf numFmtId="177" fontId="3" fillId="6" borderId="0" xfId="7" applyNumberFormat="1" applyFont="1" applyFill="1" applyBorder="1"/>
    <xf numFmtId="178" fontId="3" fillId="6" borderId="0" xfId="1" applyNumberFormat="1" applyFont="1" applyFill="1" applyBorder="1"/>
    <xf numFmtId="166" fontId="3" fillId="2" borderId="0" xfId="1" applyNumberFormat="1" applyFont="1" applyFill="1" applyBorder="1"/>
    <xf numFmtId="166" fontId="3" fillId="6" borderId="0" xfId="1" applyNumberFormat="1" applyFont="1" applyFill="1" applyBorder="1"/>
    <xf numFmtId="177" fontId="3" fillId="6" borderId="0" xfId="1" applyNumberFormat="1" applyFont="1" applyFill="1" applyBorder="1"/>
    <xf numFmtId="3" fontId="18" fillId="8" borderId="0" xfId="5" applyNumberFormat="1" applyFont="1" applyFill="1" applyAlignment="1">
      <alignment horizontal="center"/>
    </xf>
    <xf numFmtId="0" fontId="14" fillId="7" borderId="0" xfId="5" applyFont="1" applyFill="1" applyAlignment="1">
      <alignment horizontal="left" wrapText="1"/>
    </xf>
    <xf numFmtId="3" fontId="7" fillId="9" borderId="0" xfId="5" applyNumberFormat="1" applyFont="1" applyFill="1" applyAlignment="1">
      <alignment horizontal="center"/>
    </xf>
    <xf numFmtId="0" fontId="0" fillId="0" borderId="0" xfId="0" applyFill="1" applyBorder="1"/>
    <xf numFmtId="0" fontId="10" fillId="6" borderId="0" xfId="7" applyFont="1" applyFill="1" applyBorder="1"/>
    <xf numFmtId="0" fontId="5" fillId="6" borderId="0" xfId="79" applyFont="1" applyFill="1" applyBorder="1" applyAlignment="1">
      <alignment horizontal="center"/>
    </xf>
    <xf numFmtId="0" fontId="24" fillId="6" borderId="1" xfId="79" applyFont="1" applyFill="1" applyBorder="1" applyAlignment="1">
      <alignment horizontal="right" wrapText="1"/>
    </xf>
    <xf numFmtId="0" fontId="25" fillId="3" borderId="1" xfId="79" applyFont="1" applyFill="1" applyBorder="1" applyAlignment="1">
      <alignment horizontal="right" wrapText="1"/>
    </xf>
    <xf numFmtId="0" fontId="11" fillId="6" borderId="1" xfId="2" applyFont="1" applyFill="1" applyBorder="1"/>
    <xf numFmtId="0" fontId="7" fillId="6" borderId="1" xfId="2" applyFont="1" applyFill="1" applyBorder="1" applyAlignment="1">
      <alignment horizontal="right"/>
    </xf>
    <xf numFmtId="0" fontId="4" fillId="2" borderId="0" xfId="2" applyFont="1" applyFill="1"/>
    <xf numFmtId="169" fontId="4" fillId="5" borderId="0" xfId="2" applyNumberFormat="1" applyFont="1" applyFill="1"/>
    <xf numFmtId="169" fontId="4" fillId="2" borderId="0" xfId="2" applyNumberFormat="1" applyFont="1" applyFill="1"/>
    <xf numFmtId="0" fontId="3" fillId="6" borderId="0" xfId="2" applyFont="1" applyFill="1"/>
    <xf numFmtId="169" fontId="3" fillId="2" borderId="0" xfId="2" applyNumberFormat="1" applyFont="1" applyFill="1"/>
    <xf numFmtId="169" fontId="3" fillId="6" borderId="0" xfId="2" applyNumberFormat="1" applyFont="1" applyFill="1"/>
    <xf numFmtId="0" fontId="3" fillId="6" borderId="0" xfId="2" applyFont="1" applyFill="1" applyAlignment="1">
      <alignment horizontal="left" wrapText="1" indent="1"/>
    </xf>
    <xf numFmtId="174" fontId="3" fillId="2" borderId="0" xfId="2" applyNumberFormat="1" applyFont="1" applyFill="1"/>
    <xf numFmtId="174" fontId="3" fillId="6" borderId="0" xfId="2" applyNumberFormat="1" applyFont="1" applyFill="1"/>
    <xf numFmtId="0" fontId="3" fillId="6" borderId="0" xfId="2" applyFont="1" applyFill="1" applyBorder="1" applyAlignment="1">
      <alignment horizontal="left" wrapText="1" indent="1"/>
    </xf>
    <xf numFmtId="174" fontId="3" fillId="2" borderId="0" xfId="2" applyNumberFormat="1" applyFont="1" applyFill="1" applyBorder="1"/>
    <xf numFmtId="174" fontId="3" fillId="6" borderId="0" xfId="2" applyNumberFormat="1" applyFont="1" applyFill="1" applyBorder="1"/>
    <xf numFmtId="0" fontId="4" fillId="6" borderId="0" xfId="2" applyFont="1" applyFill="1" applyAlignment="1">
      <alignment wrapText="1"/>
    </xf>
    <xf numFmtId="174" fontId="4" fillId="2" borderId="0" xfId="2" applyNumberFormat="1" applyFont="1" applyFill="1" applyBorder="1"/>
    <xf numFmtId="174" fontId="4" fillId="6" borderId="0" xfId="2" applyNumberFormat="1" applyFont="1" applyFill="1" applyBorder="1"/>
    <xf numFmtId="0" fontId="3" fillId="6" borderId="0" xfId="2" applyFont="1" applyFill="1" applyAlignment="1">
      <alignment wrapText="1"/>
    </xf>
    <xf numFmtId="0" fontId="4" fillId="2" borderId="0" xfId="2" applyFont="1" applyFill="1" applyAlignment="1">
      <alignment wrapText="1"/>
    </xf>
    <xf numFmtId="174" fontId="4" fillId="5" borderId="0" xfId="2" applyNumberFormat="1" applyFont="1" applyFill="1" applyBorder="1"/>
    <xf numFmtId="167" fontId="4" fillId="12" borderId="0" xfId="2" applyNumberFormat="1" applyFont="1" applyFill="1" applyBorder="1" applyAlignment="1">
      <alignment wrapText="1"/>
    </xf>
    <xf numFmtId="174" fontId="5" fillId="3" borderId="0" xfId="2" applyNumberFormat="1" applyFont="1" applyFill="1" applyBorder="1" applyAlignment="1">
      <alignment horizontal="right"/>
    </xf>
    <xf numFmtId="174" fontId="4" fillId="12" borderId="0" xfId="2" applyNumberFormat="1" applyFont="1" applyFill="1" applyBorder="1"/>
    <xf numFmtId="169" fontId="6" fillId="6" borderId="0" xfId="2" applyNumberFormat="1" applyFont="1" applyFill="1" applyAlignment="1">
      <alignment wrapText="1"/>
    </xf>
    <xf numFmtId="14" fontId="5" fillId="3" borderId="1" xfId="0" applyNumberFormat="1" applyFont="1" applyFill="1" applyBorder="1" applyAlignment="1">
      <alignment horizontal="right"/>
    </xf>
    <xf numFmtId="0" fontId="3" fillId="6" borderId="0" xfId="10" applyFont="1" applyFill="1" applyBorder="1" applyAlignment="1">
      <alignment horizontal="left"/>
    </xf>
    <xf numFmtId="0" fontId="3" fillId="6" borderId="0" xfId="10" applyFont="1" applyFill="1" applyBorder="1" applyAlignment="1">
      <alignment wrapText="1"/>
    </xf>
    <xf numFmtId="0" fontId="0" fillId="6" borderId="0" xfId="0" applyFont="1" applyFill="1"/>
    <xf numFmtId="0" fontId="52" fillId="6" borderId="0" xfId="78" applyFont="1" applyFill="1"/>
    <xf numFmtId="0" fontId="52" fillId="6" borderId="0" xfId="78" applyFont="1" applyFill="1" applyBorder="1" applyAlignment="1">
      <alignment vertical="center" wrapText="1"/>
    </xf>
    <xf numFmtId="0" fontId="53" fillId="9" borderId="0" xfId="5" applyFont="1" applyFill="1"/>
    <xf numFmtId="3" fontId="52" fillId="11" borderId="0" xfId="5" applyNumberFormat="1" applyFont="1" applyFill="1" applyAlignment="1">
      <alignment horizontal="right"/>
    </xf>
    <xf numFmtId="3" fontId="52" fillId="11" borderId="0" xfId="5" applyNumberFormat="1" applyFont="1" applyFill="1" applyAlignment="1">
      <alignment horizontal="center"/>
    </xf>
    <xf numFmtId="9" fontId="52" fillId="6" borderId="0" xfId="78" applyNumberFormat="1" applyFont="1" applyFill="1" applyBorder="1" applyAlignment="1">
      <alignment horizontal="right" vertical="center" wrapText="1"/>
    </xf>
    <xf numFmtId="1" fontId="54" fillId="6" borderId="0" xfId="78" applyNumberFormat="1" applyFont="1" applyFill="1" applyBorder="1" applyAlignment="1">
      <alignment horizontal="right" vertical="center" wrapText="1"/>
    </xf>
    <xf numFmtId="0" fontId="52" fillId="6" borderId="0" xfId="5" applyFont="1" applyFill="1" applyBorder="1"/>
    <xf numFmtId="0" fontId="52" fillId="0" borderId="0" xfId="78" applyFont="1"/>
    <xf numFmtId="168" fontId="52" fillId="6" borderId="0" xfId="78" applyNumberFormat="1" applyFont="1" applyFill="1" applyBorder="1" applyAlignment="1">
      <alignment horizontal="right" vertical="center" wrapText="1"/>
    </xf>
    <xf numFmtId="0" fontId="52" fillId="6" borderId="0" xfId="0" applyNumberFormat="1" applyFont="1" applyFill="1" applyAlignment="1"/>
    <xf numFmtId="3" fontId="52" fillId="2" borderId="0" xfId="0" applyNumberFormat="1" applyFont="1" applyFill="1" applyAlignment="1"/>
    <xf numFmtId="0" fontId="52" fillId="6" borderId="2" xfId="5" applyFont="1" applyFill="1" applyBorder="1"/>
    <xf numFmtId="0" fontId="52" fillId="6" borderId="0" xfId="78" applyFont="1" applyFill="1" applyBorder="1"/>
    <xf numFmtId="0" fontId="52" fillId="7" borderId="0" xfId="5" applyFont="1" applyFill="1" applyBorder="1"/>
    <xf numFmtId="0" fontId="52" fillId="6" borderId="0" xfId="78" applyFont="1" applyFill="1" applyBorder="1" applyAlignment="1">
      <alignment horizontal="left" wrapText="1"/>
    </xf>
    <xf numFmtId="3" fontId="7" fillId="9" borderId="0" xfId="5" applyNumberFormat="1" applyFont="1" applyFill="1" applyAlignment="1">
      <alignment horizontal="center"/>
    </xf>
    <xf numFmtId="0" fontId="3" fillId="6" borderId="1" xfId="84" applyFill="1" applyBorder="1"/>
    <xf numFmtId="0" fontId="5" fillId="3" borderId="1" xfId="84" applyFont="1" applyFill="1" applyBorder="1" applyAlignment="1">
      <alignment horizontal="right"/>
    </xf>
    <xf numFmtId="0" fontId="7" fillId="6" borderId="1" xfId="84" applyFont="1" applyFill="1" applyBorder="1" applyAlignment="1">
      <alignment horizontal="right"/>
    </xf>
    <xf numFmtId="0" fontId="3" fillId="6" borderId="0" xfId="84" applyFont="1" applyFill="1"/>
    <xf numFmtId="0" fontId="7" fillId="6" borderId="0" xfId="84" applyFont="1" applyFill="1"/>
    <xf numFmtId="0" fontId="3" fillId="6" borderId="0" xfId="84" applyFont="1" applyFill="1" applyBorder="1" applyAlignment="1">
      <alignment horizontal="left" wrapText="1" indent="1"/>
    </xf>
    <xf numFmtId="0" fontId="3" fillId="6" borderId="0" xfId="84" applyFont="1" applyFill="1" applyBorder="1" applyAlignment="1">
      <alignment horizontal="left" indent="1"/>
    </xf>
    <xf numFmtId="0" fontId="3" fillId="6" borderId="0" xfId="84" applyFont="1" applyFill="1" applyAlignment="1">
      <alignment horizontal="left" indent="1"/>
    </xf>
    <xf numFmtId="0" fontId="3" fillId="6" borderId="0" xfId="84" applyFont="1" applyFill="1" applyAlignment="1">
      <alignment horizontal="left" wrapText="1" indent="1"/>
    </xf>
    <xf numFmtId="0" fontId="7" fillId="6" borderId="0" xfId="84" applyFont="1" applyFill="1" applyBorder="1"/>
    <xf numFmtId="183" fontId="14" fillId="2" borderId="0" xfId="0" applyNumberFormat="1" applyFont="1" applyFill="1" applyBorder="1"/>
    <xf numFmtId="183" fontId="14" fillId="6" borderId="0" xfId="0" applyNumberFormat="1" applyFont="1" applyFill="1" applyBorder="1"/>
    <xf numFmtId="0" fontId="3" fillId="6" borderId="0" xfId="84" applyFill="1"/>
    <xf numFmtId="0" fontId="6" fillId="6" borderId="0" xfId="0" applyFont="1" applyFill="1" applyBorder="1"/>
    <xf numFmtId="182" fontId="3" fillId="6" borderId="0" xfId="0" applyNumberFormat="1" applyFont="1" applyFill="1" applyBorder="1" applyAlignment="1">
      <alignment vertical="center"/>
    </xf>
    <xf numFmtId="177" fontId="3" fillId="6" borderId="0" xfId="1" applyNumberFormat="1" applyFont="1" applyFill="1" applyBorder="1" applyAlignment="1">
      <alignment vertical="center"/>
    </xf>
    <xf numFmtId="0" fontId="6" fillId="6" borderId="0" xfId="80" applyFont="1" applyFill="1" applyAlignment="1">
      <alignment horizontal="left" indent="1"/>
    </xf>
    <xf numFmtId="175" fontId="5" fillId="3" borderId="1" xfId="7" applyNumberFormat="1" applyFont="1" applyFill="1" applyBorder="1" applyAlignment="1">
      <alignment horizontal="right"/>
    </xf>
    <xf numFmtId="175" fontId="7" fillId="6" borderId="1" xfId="7" applyNumberFormat="1" applyFont="1" applyFill="1" applyBorder="1" applyAlignment="1">
      <alignment horizontal="right"/>
    </xf>
    <xf numFmtId="0" fontId="3" fillId="6" borderId="0" xfId="7" applyFont="1" applyFill="1" applyBorder="1" applyAlignment="1">
      <alignment wrapText="1"/>
    </xf>
    <xf numFmtId="167" fontId="3" fillId="2" borderId="0" xfId="7" applyNumberFormat="1" applyFont="1" applyFill="1" applyBorder="1" applyAlignment="1">
      <alignment wrapText="1"/>
    </xf>
    <xf numFmtId="167" fontId="3" fillId="6" borderId="0" xfId="7" applyNumberFormat="1" applyFont="1" applyFill="1" applyBorder="1" applyAlignment="1">
      <alignment wrapText="1"/>
    </xf>
    <xf numFmtId="177" fontId="3" fillId="6" borderId="0" xfId="7" applyNumberFormat="1" applyFont="1" applyFill="1" applyBorder="1" applyAlignment="1">
      <alignment wrapText="1"/>
    </xf>
    <xf numFmtId="174" fontId="3" fillId="6" borderId="0" xfId="85" applyNumberFormat="1" applyFill="1"/>
    <xf numFmtId="0" fontId="5" fillId="3" borderId="1" xfId="0" applyFont="1" applyFill="1" applyBorder="1" applyAlignment="1">
      <alignment horizontal="center"/>
    </xf>
    <xf numFmtId="0" fontId="7" fillId="6" borderId="1" xfId="0" applyFont="1" applyFill="1" applyBorder="1" applyAlignment="1">
      <alignment horizontal="center"/>
    </xf>
    <xf numFmtId="167" fontId="0" fillId="6" borderId="0" xfId="0" applyNumberFormat="1" applyFill="1"/>
    <xf numFmtId="0" fontId="10" fillId="6" borderId="0" xfId="0" applyFont="1" applyFill="1"/>
    <xf numFmtId="174" fontId="4" fillId="6" borderId="0" xfId="0" applyNumberFormat="1" applyFont="1" applyFill="1"/>
    <xf numFmtId="0" fontId="56" fillId="6" borderId="0" xfId="0" applyFont="1" applyFill="1"/>
    <xf numFmtId="0" fontId="27" fillId="6" borderId="0" xfId="10" applyFont="1" applyFill="1"/>
    <xf numFmtId="168" fontId="3" fillId="6" borderId="0" xfId="5" applyNumberFormat="1" applyFont="1" applyFill="1" applyBorder="1" applyAlignment="1">
      <alignment horizontal="right"/>
    </xf>
    <xf numFmtId="9" fontId="3" fillId="6" borderId="0" xfId="1" applyNumberFormat="1" applyFont="1" applyFill="1" applyBorder="1" applyAlignment="1">
      <alignment horizontal="right"/>
    </xf>
    <xf numFmtId="0" fontId="4" fillId="6" borderId="0" xfId="79" applyFont="1" applyFill="1" applyBorder="1" applyAlignment="1">
      <alignment horizontal="center"/>
    </xf>
    <xf numFmtId="0" fontId="11" fillId="6" borderId="1" xfId="79" applyFont="1" applyFill="1" applyBorder="1"/>
    <xf numFmtId="0" fontId="24" fillId="0" borderId="1" xfId="79" applyFont="1" applyFill="1" applyBorder="1" applyAlignment="1">
      <alignment horizontal="right" wrapText="1"/>
    </xf>
    <xf numFmtId="0" fontId="3" fillId="6" borderId="0" xfId="79" applyFont="1" applyFill="1" applyAlignment="1">
      <alignment horizontal="left" wrapText="1" indent="1"/>
    </xf>
    <xf numFmtId="174" fontId="3" fillId="6" borderId="0" xfId="79" applyNumberFormat="1" applyFill="1"/>
    <xf numFmtId="174" fontId="3" fillId="2" borderId="0" xfId="79" applyNumberFormat="1" applyFill="1" applyBorder="1"/>
    <xf numFmtId="0" fontId="0" fillId="6" borderId="0" xfId="79" applyFont="1" applyFill="1" applyAlignment="1">
      <alignment horizontal="left" wrapText="1" indent="1"/>
    </xf>
    <xf numFmtId="0" fontId="4" fillId="6" borderId="0" xfId="79" applyFont="1" applyFill="1" applyAlignment="1">
      <alignment horizontal="left" wrapText="1"/>
    </xf>
    <xf numFmtId="174" fontId="4" fillId="6" borderId="0" xfId="79" applyNumberFormat="1" applyFont="1" applyFill="1"/>
    <xf numFmtId="174" fontId="4" fillId="2" borderId="0" xfId="79" applyNumberFormat="1" applyFont="1" applyFill="1" applyBorder="1"/>
    <xf numFmtId="0" fontId="4" fillId="2" borderId="0" xfId="79" applyFont="1" applyFill="1" applyAlignment="1">
      <alignment horizontal="left" vertical="center" wrapText="1"/>
    </xf>
    <xf numFmtId="174" fontId="4" fillId="2" borderId="0" xfId="79" applyNumberFormat="1" applyFont="1" applyFill="1"/>
    <xf numFmtId="174" fontId="4" fillId="5" borderId="0" xfId="79" applyNumberFormat="1" applyFont="1" applyFill="1" applyBorder="1"/>
    <xf numFmtId="0" fontId="26" fillId="6" borderId="0" xfId="79" applyFont="1" applyFill="1" applyAlignment="1">
      <alignment horizontal="left" wrapText="1" indent="1"/>
    </xf>
    <xf numFmtId="0" fontId="4" fillId="12" borderId="0" xfId="79" applyFont="1" applyFill="1"/>
    <xf numFmtId="174" fontId="4" fillId="12" borderId="0" xfId="79" applyNumberFormat="1" applyFont="1" applyFill="1"/>
    <xf numFmtId="174" fontId="5" fillId="3" borderId="0" xfId="79" applyNumberFormat="1" applyFont="1" applyFill="1" applyBorder="1"/>
    <xf numFmtId="0" fontId="7" fillId="6" borderId="0" xfId="79" applyFont="1" applyFill="1"/>
    <xf numFmtId="174" fontId="3" fillId="6" borderId="0" xfId="79" applyNumberFormat="1" applyFill="1" applyBorder="1"/>
    <xf numFmtId="0" fontId="3" fillId="6" borderId="0" xfId="79" applyFont="1" applyFill="1" applyAlignment="1">
      <alignment horizontal="left" indent="1"/>
    </xf>
    <xf numFmtId="0" fontId="4" fillId="2" borderId="0" xfId="79" applyFont="1" applyFill="1"/>
    <xf numFmtId="0" fontId="3" fillId="6" borderId="0" xfId="79" applyNumberFormat="1" applyFill="1" applyBorder="1"/>
    <xf numFmtId="174" fontId="0" fillId="6" borderId="0" xfId="8" applyNumberFormat="1" applyFont="1" applyFill="1" applyBorder="1"/>
    <xf numFmtId="174" fontId="3" fillId="0" borderId="0" xfId="79" applyNumberFormat="1" applyFill="1" applyBorder="1"/>
    <xf numFmtId="174" fontId="4" fillId="12" borderId="0" xfId="79" applyNumberFormat="1" applyFont="1" applyFill="1" applyBorder="1"/>
    <xf numFmtId="0" fontId="7" fillId="6" borderId="0" xfId="79" applyFont="1" applyFill="1" applyBorder="1"/>
    <xf numFmtId="0" fontId="3" fillId="6" borderId="1" xfId="79" applyFill="1" applyBorder="1"/>
    <xf numFmtId="0" fontId="5" fillId="3" borderId="1" xfId="79" applyFont="1" applyFill="1" applyBorder="1" applyAlignment="1">
      <alignment horizontal="right"/>
    </xf>
    <xf numFmtId="0" fontId="7" fillId="6" borderId="1" xfId="79" applyFont="1" applyFill="1" applyBorder="1" applyAlignment="1"/>
    <xf numFmtId="0" fontId="7" fillId="6" borderId="1" xfId="79" applyFont="1" applyFill="1" applyBorder="1" applyAlignment="1">
      <alignment horizontal="right"/>
    </xf>
    <xf numFmtId="0" fontId="0" fillId="6" borderId="4" xfId="79" applyFont="1" applyFill="1" applyBorder="1" applyAlignment="1"/>
    <xf numFmtId="0" fontId="0" fillId="6" borderId="4" xfId="79" applyFont="1" applyFill="1" applyBorder="1" applyAlignment="1">
      <alignment wrapText="1"/>
    </xf>
    <xf numFmtId="168" fontId="3" fillId="2" borderId="0" xfId="79" applyNumberFormat="1" applyFill="1" applyBorder="1"/>
    <xf numFmtId="168" fontId="3" fillId="2" borderId="0" xfId="79" applyNumberFormat="1" applyFill="1"/>
    <xf numFmtId="0" fontId="0" fillId="6" borderId="0" xfId="79" applyFont="1" applyFill="1" applyBorder="1" applyAlignment="1"/>
    <xf numFmtId="0" fontId="0" fillId="6" borderId="0" xfId="79" applyFont="1" applyFill="1" applyBorder="1" applyAlignment="1">
      <alignment wrapText="1"/>
    </xf>
    <xf numFmtId="9" fontId="3" fillId="2" borderId="0" xfId="79" applyNumberFormat="1" applyFill="1" applyBorder="1"/>
    <xf numFmtId="9" fontId="3" fillId="2" borderId="0" xfId="79" applyNumberFormat="1" applyFill="1"/>
    <xf numFmtId="0" fontId="10" fillId="6" borderId="0" xfId="11" applyFont="1" applyFill="1" applyAlignment="1">
      <alignment wrapText="1"/>
    </xf>
    <xf numFmtId="0" fontId="3" fillId="6" borderId="0" xfId="11" applyFill="1"/>
    <xf numFmtId="0" fontId="11" fillId="6" borderId="1" xfId="11" applyFont="1" applyFill="1" applyBorder="1"/>
    <xf numFmtId="14" fontId="5" fillId="3" borderId="1" xfId="11" applyNumberFormat="1" applyFont="1" applyFill="1" applyBorder="1" applyAlignment="1">
      <alignment horizontal="right"/>
    </xf>
    <xf numFmtId="0" fontId="7" fillId="6" borderId="1" xfId="11" applyFont="1" applyFill="1" applyBorder="1" applyAlignment="1">
      <alignment horizontal="right"/>
    </xf>
    <xf numFmtId="0" fontId="5" fillId="3" borderId="1" xfId="11" applyFont="1" applyFill="1" applyBorder="1" applyAlignment="1">
      <alignment horizontal="right"/>
    </xf>
    <xf numFmtId="0" fontId="3" fillId="6" borderId="0" xfId="11" applyFont="1" applyFill="1"/>
    <xf numFmtId="174" fontId="3" fillId="2" borderId="0" xfId="11" applyNumberFormat="1" applyFill="1"/>
    <xf numFmtId="174" fontId="3" fillId="6" borderId="0" xfId="11" applyNumberFormat="1" applyFill="1"/>
    <xf numFmtId="0" fontId="23" fillId="6" borderId="0" xfId="11" applyFont="1" applyFill="1" applyAlignment="1">
      <alignment horizontal="left" indent="1"/>
    </xf>
    <xf numFmtId="174" fontId="23" fillId="2" borderId="0" xfId="11" applyNumberFormat="1" applyFont="1" applyFill="1"/>
    <xf numFmtId="174" fontId="23" fillId="6" borderId="0" xfId="11" applyNumberFormat="1" applyFont="1" applyFill="1"/>
    <xf numFmtId="169" fontId="4" fillId="12" borderId="0" xfId="11" applyNumberFormat="1" applyFont="1" applyFill="1" applyAlignment="1">
      <alignment vertical="center" wrapText="1"/>
    </xf>
    <xf numFmtId="174" fontId="5" fillId="3" borderId="0" xfId="11" applyNumberFormat="1" applyFont="1" applyFill="1" applyBorder="1"/>
    <xf numFmtId="174" fontId="4" fillId="12" borderId="0" xfId="11" applyNumberFormat="1" applyFont="1" applyFill="1"/>
    <xf numFmtId="0" fontId="6" fillId="6" borderId="0" xfId="11" applyFont="1" applyFill="1"/>
    <xf numFmtId="0" fontId="3" fillId="6" borderId="0" xfId="11" applyFont="1" applyFill="1" applyAlignment="1">
      <alignment horizontal="left" indent="1"/>
    </xf>
    <xf numFmtId="0" fontId="3" fillId="6" borderId="0" xfId="11" applyFont="1" applyFill="1" applyAlignment="1">
      <alignment horizontal="left" wrapText="1" indent="1"/>
    </xf>
    <xf numFmtId="0" fontId="7" fillId="6" borderId="0" xfId="11" applyFont="1" applyFill="1"/>
    <xf numFmtId="9" fontId="3" fillId="6" borderId="0" xfId="11" applyNumberFormat="1" applyFill="1"/>
    <xf numFmtId="9" fontId="3" fillId="2" borderId="0" xfId="11" applyNumberFormat="1" applyFill="1"/>
    <xf numFmtId="9" fontId="4" fillId="12" borderId="0" xfId="11" applyNumberFormat="1" applyFont="1" applyFill="1"/>
    <xf numFmtId="9" fontId="5" fillId="3" borderId="0" xfId="11" applyNumberFormat="1" applyFont="1" applyFill="1" applyBorder="1"/>
    <xf numFmtId="0" fontId="7" fillId="0" borderId="1" xfId="2" applyFont="1" applyBorder="1" applyAlignment="1">
      <alignment horizontal="right"/>
    </xf>
    <xf numFmtId="0" fontId="47" fillId="0" borderId="0" xfId="8" applyFont="1" applyFill="1" applyAlignment="1">
      <alignment horizontal="left" vertical="center"/>
    </xf>
    <xf numFmtId="0" fontId="47" fillId="6" borderId="0" xfId="2" applyFont="1" applyFill="1"/>
    <xf numFmtId="0" fontId="3" fillId="0" borderId="0" xfId="0" applyFont="1" applyFill="1" applyBorder="1"/>
    <xf numFmtId="0" fontId="14" fillId="6" borderId="0" xfId="0" applyFont="1" applyFill="1" applyAlignment="1">
      <alignment horizontal="left" vertical="center" wrapText="1"/>
    </xf>
    <xf numFmtId="0" fontId="3" fillId="6" borderId="0" xfId="0" applyFont="1" applyFill="1" applyAlignment="1">
      <alignment horizontal="left" vertical="center" wrapText="1"/>
    </xf>
    <xf numFmtId="0" fontId="5" fillId="10" borderId="10" xfId="81" applyFont="1" applyFill="1" applyBorder="1" applyAlignment="1">
      <alignment horizontal="center"/>
    </xf>
    <xf numFmtId="0" fontId="5" fillId="10" borderId="11" xfId="81" applyFont="1" applyFill="1" applyBorder="1" applyAlignment="1">
      <alignment horizontal="center"/>
    </xf>
    <xf numFmtId="0" fontId="5" fillId="10" borderId="12" xfId="81" applyFont="1" applyFill="1" applyBorder="1" applyAlignment="1">
      <alignment horizontal="center"/>
    </xf>
    <xf numFmtId="0" fontId="5" fillId="10" borderId="0" xfId="0" applyFont="1" applyFill="1" applyBorder="1" applyAlignment="1">
      <alignment horizontal="center" wrapText="1"/>
    </xf>
    <xf numFmtId="0" fontId="5" fillId="10" borderId="5" xfId="0" applyFont="1" applyFill="1" applyBorder="1" applyAlignment="1">
      <alignment horizontal="center" wrapText="1"/>
    </xf>
    <xf numFmtId="0" fontId="5" fillId="10" borderId="7" xfId="0" applyFont="1" applyFill="1" applyBorder="1" applyAlignment="1">
      <alignment horizontal="center" wrapText="1"/>
    </xf>
    <xf numFmtId="176" fontId="5" fillId="10" borderId="0" xfId="0" applyNumberFormat="1" applyFont="1" applyFill="1" applyBorder="1" applyAlignment="1">
      <alignment horizontal="center" wrapText="1"/>
    </xf>
    <xf numFmtId="0" fontId="5" fillId="10" borderId="6" xfId="0" applyFont="1" applyFill="1" applyBorder="1" applyAlignment="1">
      <alignment horizontal="center" wrapText="1"/>
    </xf>
    <xf numFmtId="0" fontId="5" fillId="10" borderId="5" xfId="11" applyFont="1" applyFill="1" applyBorder="1" applyAlignment="1">
      <alignment horizontal="center" wrapText="1"/>
    </xf>
    <xf numFmtId="0" fontId="5" fillId="10" borderId="6" xfId="11" applyFont="1" applyFill="1" applyBorder="1" applyAlignment="1">
      <alignment horizontal="center" wrapText="1"/>
    </xf>
    <xf numFmtId="0" fontId="5" fillId="10" borderId="7" xfId="11" applyFont="1" applyFill="1" applyBorder="1" applyAlignment="1">
      <alignment horizontal="center" wrapText="1"/>
    </xf>
    <xf numFmtId="3" fontId="7" fillId="9" borderId="0" xfId="5" applyNumberFormat="1" applyFont="1" applyFill="1" applyAlignment="1">
      <alignment horizontal="center"/>
    </xf>
    <xf numFmtId="3" fontId="5" fillId="3" borderId="0" xfId="5" applyNumberFormat="1" applyFont="1" applyFill="1" applyBorder="1" applyAlignment="1">
      <alignment horizontal="center" vertical="top" wrapText="1"/>
    </xf>
    <xf numFmtId="3" fontId="5" fillId="3" borderId="1" xfId="5" applyNumberFormat="1" applyFont="1" applyFill="1" applyBorder="1" applyAlignment="1">
      <alignment horizontal="center" vertical="top" wrapText="1"/>
    </xf>
    <xf numFmtId="3" fontId="18" fillId="8" borderId="0" xfId="5" applyNumberFormat="1" applyFont="1" applyFill="1" applyAlignment="1">
      <alignment horizontal="center"/>
    </xf>
    <xf numFmtId="3" fontId="7" fillId="6" borderId="0" xfId="5" applyNumberFormat="1" applyFont="1" applyFill="1" applyAlignment="1">
      <alignment horizontal="center"/>
    </xf>
    <xf numFmtId="3" fontId="4" fillId="8" borderId="0" xfId="5" applyNumberFormat="1" applyFont="1" applyFill="1" applyAlignment="1">
      <alignment horizontal="center"/>
    </xf>
    <xf numFmtId="0" fontId="14" fillId="7" borderId="0" xfId="5" applyFont="1" applyFill="1" applyAlignment="1">
      <alignment horizontal="left" wrapText="1"/>
    </xf>
    <xf numFmtId="0" fontId="0" fillId="0" borderId="0" xfId="0" applyAlignment="1"/>
    <xf numFmtId="0" fontId="14" fillId="7" borderId="0" xfId="5" applyFont="1" applyFill="1" applyAlignment="1">
      <alignment horizontal="left" vertical="top" wrapText="1"/>
    </xf>
    <xf numFmtId="0" fontId="0" fillId="0" borderId="0" xfId="0" applyAlignment="1">
      <alignment horizontal="center"/>
    </xf>
    <xf numFmtId="0" fontId="0" fillId="0" borderId="0" xfId="0" applyAlignment="1">
      <alignment wrapText="1"/>
    </xf>
    <xf numFmtId="0" fontId="44" fillId="0" borderId="0" xfId="2" applyFont="1" applyFill="1" applyAlignment="1">
      <alignment horizontal="center"/>
    </xf>
    <xf numFmtId="0" fontId="58" fillId="6" borderId="0" xfId="0" applyFont="1" applyFill="1" applyBorder="1"/>
    <xf numFmtId="177" fontId="3" fillId="6" borderId="0" xfId="0" applyNumberFormat="1" applyFont="1" applyFill="1" applyBorder="1" applyAlignment="1"/>
    <xf numFmtId="0" fontId="3" fillId="6" borderId="0" xfId="0" applyFont="1" applyFill="1" applyBorder="1" applyAlignment="1"/>
    <xf numFmtId="167" fontId="3" fillId="2" borderId="0" xfId="0" applyNumberFormat="1" applyFont="1" applyFill="1" applyBorder="1" applyAlignment="1"/>
    <xf numFmtId="167" fontId="3" fillId="6" borderId="0" xfId="0" applyNumberFormat="1" applyFont="1" applyFill="1" applyBorder="1" applyAlignment="1"/>
    <xf numFmtId="184" fontId="0" fillId="6" borderId="0" xfId="0" applyNumberFormat="1" applyFill="1"/>
    <xf numFmtId="0" fontId="0" fillId="6" borderId="0" xfId="0" applyFont="1" applyFill="1" applyBorder="1" applyAlignment="1">
      <alignment wrapText="1"/>
    </xf>
    <xf numFmtId="177" fontId="0" fillId="6" borderId="0" xfId="0" applyNumberFormat="1" applyFill="1"/>
    <xf numFmtId="178" fontId="0" fillId="6" borderId="0" xfId="0" applyNumberFormat="1" applyFill="1" applyBorder="1"/>
    <xf numFmtId="175" fontId="7" fillId="6" borderId="1" xfId="84" applyNumberFormat="1" applyFont="1" applyFill="1" applyBorder="1" applyAlignment="1">
      <alignment horizontal="right"/>
    </xf>
    <xf numFmtId="169" fontId="0" fillId="2" borderId="0" xfId="0" applyNumberFormat="1" applyFill="1" applyBorder="1"/>
    <xf numFmtId="169" fontId="0" fillId="6" borderId="0" xfId="0" applyNumberFormat="1" applyFill="1" applyBorder="1"/>
    <xf numFmtId="169" fontId="3" fillId="2" borderId="0" xfId="0" applyNumberFormat="1" applyFont="1" applyFill="1" applyBorder="1"/>
    <xf numFmtId="169" fontId="3" fillId="6" borderId="0" xfId="0" applyNumberFormat="1" applyFont="1" applyFill="1" applyBorder="1"/>
    <xf numFmtId="169" fontId="4" fillId="5" borderId="0" xfId="0" applyNumberFormat="1" applyFont="1" applyFill="1" applyBorder="1"/>
    <xf numFmtId="169" fontId="4" fillId="2" borderId="0" xfId="0" applyNumberFormat="1" applyFont="1" applyFill="1" applyBorder="1"/>
    <xf numFmtId="169" fontId="5" fillId="3" borderId="0" xfId="0" applyNumberFormat="1" applyFont="1" applyFill="1" applyBorder="1"/>
    <xf numFmtId="169" fontId="4" fillId="12" borderId="0" xfId="0" applyNumberFormat="1" applyFont="1" applyFill="1" applyBorder="1"/>
    <xf numFmtId="169" fontId="4" fillId="6" borderId="0" xfId="0" applyNumberFormat="1" applyFont="1" applyFill="1" applyBorder="1"/>
    <xf numFmtId="169" fontId="5" fillId="10" borderId="0" xfId="0" applyNumberFormat="1" applyFont="1" applyFill="1" applyBorder="1"/>
    <xf numFmtId="169" fontId="4" fillId="13" borderId="0" xfId="0" applyNumberFormat="1" applyFont="1" applyFill="1" applyBorder="1"/>
    <xf numFmtId="0" fontId="11" fillId="6" borderId="1" xfId="81" applyFont="1" applyFill="1" applyBorder="1"/>
    <xf numFmtId="180" fontId="33" fillId="6" borderId="1" xfId="81" applyNumberFormat="1" applyFont="1" applyFill="1" applyBorder="1" applyAlignment="1">
      <alignment horizontal="right" wrapText="1"/>
    </xf>
    <xf numFmtId="180" fontId="33" fillId="0" borderId="1" xfId="81" applyNumberFormat="1" applyFont="1" applyFill="1" applyBorder="1" applyAlignment="1">
      <alignment horizontal="right" wrapText="1"/>
    </xf>
    <xf numFmtId="180" fontId="32" fillId="3" borderId="1" xfId="81" applyNumberFormat="1" applyFont="1" applyFill="1" applyBorder="1" applyAlignment="1">
      <alignment horizontal="right" wrapText="1"/>
    </xf>
    <xf numFmtId="180" fontId="33" fillId="6" borderId="1" xfId="81" applyNumberFormat="1" applyFont="1" applyFill="1" applyBorder="1" applyAlignment="1">
      <alignment horizontal="right" vertical="center" wrapText="1"/>
    </xf>
    <xf numFmtId="0" fontId="4" fillId="13" borderId="0" xfId="81" applyFont="1" applyFill="1"/>
    <xf numFmtId="174" fontId="4" fillId="13" borderId="0" xfId="81" applyNumberFormat="1" applyFont="1" applyFill="1"/>
    <xf numFmtId="174" fontId="5" fillId="10" borderId="0" xfId="81" applyNumberFormat="1" applyFont="1" applyFill="1"/>
    <xf numFmtId="0" fontId="4" fillId="6" borderId="0" xfId="81" applyFont="1" applyFill="1"/>
    <xf numFmtId="174" fontId="3" fillId="6" borderId="0" xfId="81" applyNumberFormat="1" applyFill="1" applyBorder="1"/>
    <xf numFmtId="174" fontId="3" fillId="6" borderId="0" xfId="81" applyNumberFormat="1" applyFont="1" applyFill="1"/>
    <xf numFmtId="174" fontId="3" fillId="2" borderId="0" xfId="81" applyNumberFormat="1" applyFont="1" applyFill="1"/>
    <xf numFmtId="174" fontId="4" fillId="6" borderId="0" xfId="81" applyNumberFormat="1" applyFont="1" applyFill="1"/>
    <xf numFmtId="174" fontId="4" fillId="2" borderId="0" xfId="81" applyNumberFormat="1" applyFont="1" applyFill="1"/>
    <xf numFmtId="0" fontId="3" fillId="6" borderId="0" xfId="81" applyFont="1" applyFill="1" applyAlignment="1">
      <alignment wrapText="1"/>
    </xf>
    <xf numFmtId="0" fontId="4" fillId="6" borderId="0" xfId="81" applyFont="1" applyFill="1" applyAlignment="1">
      <alignment wrapText="1"/>
    </xf>
    <xf numFmtId="0" fontId="4" fillId="12" borderId="0" xfId="81" applyFont="1" applyFill="1"/>
    <xf numFmtId="174" fontId="4" fillId="12" borderId="0" xfId="81" applyNumberFormat="1" applyFont="1" applyFill="1"/>
    <xf numFmtId="174" fontId="5" fillId="3" borderId="0" xfId="81" applyNumberFormat="1" applyFont="1" applyFill="1"/>
    <xf numFmtId="174" fontId="5" fillId="10" borderId="10" xfId="81" applyNumberFormat="1" applyFont="1" applyFill="1" applyBorder="1" applyAlignment="1">
      <alignment horizontal="center"/>
    </xf>
    <xf numFmtId="174" fontId="5" fillId="10" borderId="11" xfId="81" applyNumberFormat="1" applyFont="1" applyFill="1" applyBorder="1" applyAlignment="1">
      <alignment horizontal="center"/>
    </xf>
    <xf numFmtId="174" fontId="5" fillId="10" borderId="12" xfId="81" applyNumberFormat="1" applyFont="1" applyFill="1" applyBorder="1" applyAlignment="1">
      <alignment horizontal="center"/>
    </xf>
    <xf numFmtId="174" fontId="5" fillId="6" borderId="0" xfId="81" applyNumberFormat="1" applyFont="1" applyFill="1" applyBorder="1" applyAlignment="1">
      <alignment horizontal="center"/>
    </xf>
    <xf numFmtId="174" fontId="33" fillId="6" borderId="1" xfId="81" applyNumberFormat="1" applyFont="1" applyFill="1" applyBorder="1" applyAlignment="1">
      <alignment horizontal="right" wrapText="1"/>
    </xf>
    <xf numFmtId="174" fontId="33" fillId="0" borderId="1" xfId="81" applyNumberFormat="1" applyFont="1" applyFill="1" applyBorder="1" applyAlignment="1">
      <alignment horizontal="right" wrapText="1"/>
    </xf>
    <xf numFmtId="174" fontId="32" fillId="3" borderId="1" xfId="81" applyNumberFormat="1" applyFont="1" applyFill="1" applyBorder="1" applyAlignment="1">
      <alignment horizontal="right" wrapText="1"/>
    </xf>
    <xf numFmtId="174" fontId="33" fillId="6" borderId="1" xfId="81" applyNumberFormat="1" applyFont="1" applyFill="1" applyBorder="1" applyAlignment="1">
      <alignment horizontal="right" vertical="center" wrapText="1"/>
    </xf>
    <xf numFmtId="0" fontId="7" fillId="6" borderId="0" xfId="0" applyFont="1" applyFill="1" applyAlignment="1">
      <alignment vertical="top"/>
    </xf>
    <xf numFmtId="0" fontId="3" fillId="6" borderId="0" xfId="10" applyFont="1" applyFill="1"/>
    <xf numFmtId="185" fontId="3" fillId="2" borderId="0" xfId="3" applyNumberFormat="1" applyFill="1" applyBorder="1"/>
    <xf numFmtId="185" fontId="3" fillId="2" borderId="0" xfId="3" applyNumberFormat="1" applyFill="1"/>
    <xf numFmtId="0" fontId="4" fillId="6" borderId="0" xfId="11" applyFont="1" applyFill="1" applyAlignment="1">
      <alignment horizontal="center" vertical="center"/>
    </xf>
    <xf numFmtId="0" fontId="7" fillId="6" borderId="0" xfId="2" applyFont="1" applyFill="1"/>
  </cellXfs>
  <cellStyles count="87">
    <cellStyle name="Body_numberformat" xfId="82"/>
    <cellStyle name="Bold" xfId="83"/>
    <cellStyle name="ColHead" xfId="12"/>
    <cellStyle name="ColHeadBold" xfId="13"/>
    <cellStyle name="Comma 2" xfId="3"/>
    <cellStyle name="Comma 2 2" xfId="43"/>
    <cellStyle name="Comma 2_Capacity changes Press Q1" xfId="70"/>
    <cellStyle name="Comma 3" xfId="14"/>
    <cellStyle name="Comma 3 2" xfId="44"/>
    <cellStyle name="Comma 4" xfId="45"/>
    <cellStyle name="Comma 5" xfId="46"/>
    <cellStyle name="Figure" xfId="15"/>
    <cellStyle name="FigureBold" xfId="16"/>
    <cellStyle name="Heading" xfId="17"/>
    <cellStyle name="Hyperlink" xfId="6" builtinId="8"/>
    <cellStyle name="Komma 2" xfId="25"/>
    <cellStyle name="Normal" xfId="0" builtinId="0"/>
    <cellStyle name="Normal 10" xfId="18"/>
    <cellStyle name="Normal 11" xfId="19"/>
    <cellStyle name="Normal 12" xfId="20"/>
    <cellStyle name="Normal 13" xfId="21"/>
    <cellStyle name="Normal 14" xfId="22"/>
    <cellStyle name="Normal 15" xfId="23"/>
    <cellStyle name="Normal 16" xfId="47"/>
    <cellStyle name="Normal 17" xfId="48"/>
    <cellStyle name="Normal 18" xfId="49"/>
    <cellStyle name="Normal 19" xfId="50"/>
    <cellStyle name="Normal 2" xfId="2"/>
    <cellStyle name="Normal 2 2" xfId="24"/>
    <cellStyle name="Normal 2 3" xfId="11"/>
    <cellStyle name="Normal 2 3 2" xfId="75"/>
    <cellStyle name="Normal 2_CCASHFLOW" xfId="51"/>
    <cellStyle name="Normal 2_NBASEPREP" xfId="7"/>
    <cellStyle name="Normal 20" xfId="52"/>
    <cellStyle name="Normal 21" xfId="53"/>
    <cellStyle name="Normal 22" xfId="54"/>
    <cellStyle name="Normal 23" xfId="55"/>
    <cellStyle name="Normal 24" xfId="71"/>
    <cellStyle name="Normal 25" xfId="8"/>
    <cellStyle name="Normal 25 2" xfId="79"/>
    <cellStyle name="Normal 3" xfId="4"/>
    <cellStyle name="Normal 3 2" xfId="26"/>
    <cellStyle name="Normal 3_IAS 19 Pension" xfId="27"/>
    <cellStyle name="Normal 4" xfId="10"/>
    <cellStyle name="Normal 4 2" xfId="28"/>
    <cellStyle name="Normal 4 3" xfId="29"/>
    <cellStyle name="Normal 4 4" xfId="56"/>
    <cellStyle name="Normal 4 5" xfId="57"/>
    <cellStyle name="Normal 48" xfId="86"/>
    <cellStyle name="Normal 5" xfId="30"/>
    <cellStyle name="Normal 5 2" xfId="31"/>
    <cellStyle name="Normal 5 3" xfId="32"/>
    <cellStyle name="Normal 5 4" xfId="58"/>
    <cellStyle name="Normal 5 5" xfId="59"/>
    <cellStyle name="Normal 5_GCR Financial Instruments" xfId="73"/>
    <cellStyle name="Normal 6" xfId="33"/>
    <cellStyle name="Normal 6 10" xfId="76"/>
    <cellStyle name="Normal 6 2" xfId="34"/>
    <cellStyle name="Normal 6 3" xfId="35"/>
    <cellStyle name="Normal 6 4" xfId="60"/>
    <cellStyle name="Normal 6 5" xfId="61"/>
    <cellStyle name="Normal 6 6" xfId="62"/>
    <cellStyle name="Normal 6 7" xfId="63"/>
    <cellStyle name="Normal 6 8" xfId="64"/>
    <cellStyle name="Normal 6 9" xfId="65"/>
    <cellStyle name="Normal 6_GCR Financial Instruments" xfId="74"/>
    <cellStyle name="Normal 7" xfId="36"/>
    <cellStyle name="Normal 8" xfId="37"/>
    <cellStyle name="Normal 9" xfId="38"/>
    <cellStyle name="Normal 9 2" xfId="66"/>
    <cellStyle name="Normal 9 3" xfId="67"/>
    <cellStyle name="Normal 9 4" xfId="68"/>
    <cellStyle name="Normal 9_GCR JV move" xfId="77"/>
    <cellStyle name="Normal_GCR Equity" xfId="81"/>
    <cellStyle name="Normal_GCR Equity 2" xfId="85"/>
    <cellStyle name="Normal_GCR Key" xfId="80"/>
    <cellStyle name="Normal_GCR Key 2" xfId="84"/>
    <cellStyle name="Normal_GCR Net Debt" xfId="9"/>
    <cellStyle name="Normal_Vopak_Terminal_Capacity_ reconsilliation since 2003" xfId="5"/>
    <cellStyle name="Percent" xfId="1" builtinId="5"/>
    <cellStyle name="Percent 2" xfId="39"/>
    <cellStyle name="Percent 3" xfId="40"/>
    <cellStyle name="Percent 4" xfId="69"/>
    <cellStyle name="Percent 5" xfId="72"/>
    <cellStyle name="Standaard 2" xfId="78"/>
    <cellStyle name="TableText" xfId="41"/>
    <cellStyle name="TableTextBold" xfId="42"/>
  </cellStyles>
  <dxfs count="8">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colors>
    <mruColors>
      <color rgb="FF5A9B28"/>
      <color rgb="FF85BD3F"/>
      <color rgb="FFE23130"/>
      <color rgb="FF707173"/>
      <color rgb="FF000000"/>
      <color rgb="FF00615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0</xdr:colOff>
      <xdr:row>35</xdr:row>
      <xdr:rowOff>15230</xdr:rowOff>
    </xdr:from>
    <xdr:to>
      <xdr:col>15</xdr:col>
      <xdr:colOff>533400</xdr:colOff>
      <xdr:row>47</xdr:row>
      <xdr:rowOff>19050</xdr:rowOff>
    </xdr:to>
    <xdr:sp macro="" textlink="">
      <xdr:nvSpPr>
        <xdr:cNvPr id="3" name="Rectangle 1"/>
        <xdr:cNvSpPr>
          <a:spLocks noChangeArrowheads="1"/>
        </xdr:cNvSpPr>
      </xdr:nvSpPr>
      <xdr:spPr bwMode="auto">
        <a:xfrm>
          <a:off x="152400" y="4291955"/>
          <a:ext cx="9906000" cy="222314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344" tIns="45669" rIns="91344" bIns="45669"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This document contains general information with regard to Koninklijke Vopak N.V. and its divisions, subsidiaries and affiliates ('Royal Vopak'). Such information is intended, but not guaranteed, to be correct, complete and up-to-date. The information is general in nature, subject to change and is provided without any warranty, either expressed or implied as to quality, accuracy or fitness for a particular purpose. The information must not be relied upon in connection with any investment decision, without prior verification by user. Royal Vopak cannot be held liable for any direct, indirect or consequential loss arising from the use of (or the inability to use) this document or information contained in it or from any action or decision taken as a result thereof. </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nl-NL" sz="900" b="0" i="0" u="none" strike="noStrike" baseline="0" smtClean="0">
            <a:solidFill>
              <a:srgbClr val="000000"/>
            </a:solidFill>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This document  might contain ‘forward-looking statements’, based on currently available plans and forecasts. By their nature, forward-looking statements involve risks and uncertainties because they relate to events and depend on circumstances that may or may not occur in the future, and Vopak cannot guarantee the accuracy and completeness of forward-looking statements.</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nl-NL" sz="900" b="0" i="0" u="none" strike="noStrike" baseline="0" smtClean="0">
            <a:solidFill>
              <a:srgbClr val="000000"/>
            </a:solidFill>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These risks and uncertainties include, but are not limited to, factors affecting the realization of ambitions and financial expectations, developments regarding the potential capital raising, exceptional income and expense items, operational developments and trading conditions, economic, political and foreign exchange developments and changes to IFRS reporting rules.</a:t>
          </a:r>
        </a:p>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 </a:t>
          </a:r>
        </a:p>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Vopak’s EBITDA outlook does not represent a forecast or any expectation of future results or financial performance.</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nl-NL" sz="900" b="0" i="0" u="none" strike="noStrike" baseline="0" smtClean="0">
            <a:solidFill>
              <a:srgbClr val="000000"/>
            </a:solidFill>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nl-NL" sz="900" b="0" i="0" u="none" strike="noStrike" baseline="0" smtClean="0">
              <a:solidFill>
                <a:srgbClr val="000000"/>
              </a:solidFill>
              <a:latin typeface="Arial" panose="020B0604020202020204" pitchFamily="34" charset="0"/>
              <a:ea typeface="+mn-ea"/>
              <a:cs typeface="Arial" panose="020B0604020202020204" pitchFamily="34" charset="0"/>
            </a:rPr>
            <a:t>Statements of a forward-looking nature issued by the company must always be assessed in the context of the events, risks and uncertainties of the markets and environments in which Vopak operates. These factors could lead to actual results being materially different from those expected, and Vopak does not undertake to publicly update or revise any of these forward-looking statements.</a:t>
          </a:r>
        </a:p>
      </xdr:txBody>
    </xdr:sp>
    <xdr:clientData/>
  </xdr:twoCellAnchor>
  <xdr:twoCellAnchor>
    <xdr:from>
      <xdr:col>2</xdr:col>
      <xdr:colOff>0</xdr:colOff>
      <xdr:row>49</xdr:row>
      <xdr:rowOff>84050</xdr:rowOff>
    </xdr:from>
    <xdr:to>
      <xdr:col>15</xdr:col>
      <xdr:colOff>514350</xdr:colOff>
      <xdr:row>65</xdr:row>
      <xdr:rowOff>28576</xdr:rowOff>
    </xdr:to>
    <xdr:sp macro="" textlink="">
      <xdr:nvSpPr>
        <xdr:cNvPr id="4" name="Rectangle 1"/>
        <xdr:cNvSpPr>
          <a:spLocks noChangeArrowheads="1"/>
        </xdr:cNvSpPr>
      </xdr:nvSpPr>
      <xdr:spPr bwMode="auto">
        <a:xfrm>
          <a:off x="304800" y="7227800"/>
          <a:ext cx="9886950" cy="2935376"/>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344" tIns="45669" rIns="91344" bIns="45669"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1" i="0" u="none" strike="noStrike" baseline="0">
              <a:solidFill>
                <a:srgbClr val="000000"/>
              </a:solidFill>
              <a:latin typeface="Arial" panose="020B0604020202020204" pitchFamily="34" charset="0"/>
              <a:ea typeface="+mn-ea"/>
              <a:cs typeface="Arial" panose="020B0604020202020204" pitchFamily="34" charset="0"/>
            </a:rPr>
            <a:t>Accounting policies (including joint ventures)</a:t>
          </a: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0" i="0" u="none" strike="noStrike" baseline="0">
              <a:solidFill>
                <a:srgbClr val="000000"/>
              </a:solidFill>
              <a:latin typeface="Arial" panose="020B0604020202020204" pitchFamily="34" charset="0"/>
              <a:ea typeface="+mn-ea"/>
              <a:cs typeface="Arial" panose="020B0604020202020204" pitchFamily="34" charset="0"/>
            </a:rPr>
            <a:t>The consolidated financial statements of the company contain the figures of the company and its subsidiaries (jointly referred to as the ‘Group’), as well as the interests of the Group in joint ventures and associates. A joint venture is a contractual agreement under which two or more parties conduct an economic activity and unanimous approval is required for the financial and operating policies. Associates are all entities over which the Group has significant influence but not control, generally accompanying a shareholding between 20% and 50% of the voting rights.</a:t>
          </a:r>
          <a:br>
            <a:rPr lang="en-GB" sz="900" b="0" i="0" u="none" strike="noStrike" baseline="0">
              <a:solidFill>
                <a:srgbClr val="000000"/>
              </a:solidFill>
              <a:latin typeface="Arial" panose="020B0604020202020204" pitchFamily="34" charset="0"/>
              <a:ea typeface="+mn-ea"/>
              <a:cs typeface="Arial" panose="020B0604020202020204" pitchFamily="34" charset="0"/>
            </a:rPr>
          </a:br>
          <a:endParaRPr lang="en-GB" sz="900" b="0" i="0" u="none" strike="noStrike" baseline="0">
            <a:solidFill>
              <a:srgbClr val="000000"/>
            </a:solidFill>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0" i="0" u="none" strike="noStrike" baseline="0">
              <a:solidFill>
                <a:srgbClr val="000000"/>
              </a:solidFill>
              <a:latin typeface="Arial" panose="020B0604020202020204" pitchFamily="34" charset="0"/>
              <a:ea typeface="+mn-ea"/>
              <a:cs typeface="Arial" panose="020B0604020202020204" pitchFamily="34" charset="0"/>
            </a:rPr>
            <a:t>Joint ventures and associates are accounted for using the IFRS equity method, which involves recognition in the consolidated income statement of Vopak’s share of the net result of the joint ventures and associates for the year. Accounting policies of joint ventures and associates have been changed where necessary to ensure consistency with the policies adopted by the Group. Vopak’s interest in a joint venture or associate is carried in the statement of financial position at its share in the net assets of the joint venture or  associate together with goodwill paid on acquisition, less any impairment loss. When the share in the losses exceeds the carrying amount of an equity-accounted company (including any other receivables  forming part of the net investment in the company), the carrying amount is written down to nil and  recognition of further losses is discontinued, unless we have incurred legal or constructive obligations relating to the company in question</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en-GB" sz="900" b="0" i="0" u="none" strike="noStrike" baseline="0">
            <a:solidFill>
              <a:srgbClr val="000000"/>
            </a:solidFill>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1" i="0" u="none" strike="noStrike" baseline="0">
              <a:solidFill>
                <a:srgbClr val="000000"/>
              </a:solidFill>
              <a:latin typeface="Arial" panose="020B0604020202020204" pitchFamily="34" charset="0"/>
              <a:ea typeface="+mn-ea"/>
              <a:cs typeface="Arial" panose="020B0604020202020204" pitchFamily="34" charset="0"/>
            </a:rPr>
            <a:t>Occupancy rate</a:t>
          </a: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0" i="0" u="none" strike="noStrike" baseline="0">
              <a:solidFill>
                <a:srgbClr val="000000"/>
              </a:solidFill>
              <a:latin typeface="Arial" panose="020B0604020202020204" pitchFamily="34" charset="0"/>
              <a:ea typeface="+mn-ea"/>
              <a:cs typeface="Arial" panose="020B0604020202020204" pitchFamily="34" charset="0"/>
            </a:rPr>
            <a:t>Occupancy rate is the average capacity in cubic meters of all tanks that are rented out during the reported period divided by the average total available capacity (including the out of service capacity due to maintenance and inspection programs) during the reported period. A tank rented out on a tonnage basis or on a commingled storage basis is taken into the calculation as fully occupied. Only consolidated subsidiaries are included in the calculation, not joint ventures, associates and other equity interests</a:t>
          </a:r>
          <a:r>
            <a:rPr lang="en-GB" sz="900">
              <a:effectLst/>
              <a:latin typeface="Arial" panose="020B0604020202020204" pitchFamily="34" charset="0"/>
              <a:ea typeface="+mn-ea"/>
              <a:cs typeface="Arial" panose="020B0604020202020204" pitchFamily="34" charset="0"/>
            </a:rPr>
            <a:t>. </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en-GB" sz="900" b="0" i="0" baseline="0">
            <a:effectLst/>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b="1">
              <a:effectLst/>
              <a:latin typeface="Arial" panose="020B0604020202020204" pitchFamily="34" charset="0"/>
              <a:ea typeface="+mn-ea"/>
              <a:cs typeface="Arial" panose="020B0604020202020204" pitchFamily="34" charset="0"/>
            </a:rPr>
            <a:t>Storage capacity</a:t>
          </a:r>
          <a:r>
            <a:rPr lang="en-GB" sz="900">
              <a:effectLst/>
              <a:latin typeface="Arial" panose="020B0604020202020204" pitchFamily="34" charset="0"/>
              <a:ea typeface="+mn-ea"/>
              <a:cs typeface="Arial" panose="020B0604020202020204" pitchFamily="34" charset="0"/>
            </a:rPr>
            <a:t> </a:t>
          </a:r>
        </a:p>
        <a:p>
          <a:pPr marL="0" marR="0" indent="0" algn="l" defTabSz="914400" rtl="0" eaLnBrk="1" fontAlgn="auto" latinLnBrk="0" hangingPunct="1">
            <a:lnSpc>
              <a:spcPct val="100000"/>
            </a:lnSpc>
            <a:spcBef>
              <a:spcPts val="0"/>
            </a:spcBef>
            <a:spcAft>
              <a:spcPts val="0"/>
            </a:spcAft>
            <a:buClrTx/>
            <a:buSzTx/>
            <a:buFontTx/>
            <a:buNone/>
            <a:tabLst/>
            <a:defRPr sz="1000"/>
          </a:pPr>
          <a:r>
            <a:rPr lang="en-GB" sz="900">
              <a:effectLst/>
              <a:latin typeface="Arial" panose="020B0604020202020204" pitchFamily="34" charset="0"/>
              <a:ea typeface="+mn-ea"/>
              <a:cs typeface="Arial" panose="020B0604020202020204" pitchFamily="34" charset="0"/>
            </a:rPr>
            <a:t>Storage capacity is defined as the total available storage capacity (jointly) operated by Vopak at the end of the reporting period, being storage capacity for subsidiaries, joint ventures, associates (with the exception of Maasvlakte Olie Terminal in the Netherlands, which is based on the attributable capacity, being 1,085,786 cbm), and other (equity) interests, and including currently out of service capacity due to maintenance and inspection programs. </a:t>
          </a:r>
          <a:endParaRPr lang="nl-NL" sz="900">
            <a:effectLst/>
            <a:latin typeface="Arial" panose="020B0604020202020204" pitchFamily="34" charset="0"/>
            <a:ea typeface="+mn-ea"/>
            <a:cs typeface="Arial" panose="020B0604020202020204"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en-GB" sz="1000">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nl-NL" sz="1000">
            <a:effectLst/>
            <a:latin typeface="+mn-lt"/>
            <a:ea typeface="+mn-ea"/>
            <a:cs typeface="+mn-cs"/>
          </a:endParaRPr>
        </a:p>
        <a:p>
          <a:pPr algn="l" rtl="0">
            <a:defRPr sz="1000"/>
          </a:pPr>
          <a:endParaRPr lang="en-GB" sz="1000" b="0" i="0" u="none" strike="noStrike" baseline="0">
            <a:solidFill>
              <a:srgbClr val="000000"/>
            </a:solidFill>
            <a:latin typeface="Trebuchet MS"/>
          </a:endParaRPr>
        </a:p>
      </xdr:txBody>
    </xdr:sp>
    <xdr:clientData/>
  </xdr:twoCellAnchor>
  <xdr:twoCellAnchor editAs="oneCell">
    <xdr:from>
      <xdr:col>2</xdr:col>
      <xdr:colOff>83736</xdr:colOff>
      <xdr:row>3</xdr:row>
      <xdr:rowOff>94205</xdr:rowOff>
    </xdr:from>
    <xdr:to>
      <xdr:col>2</xdr:col>
      <xdr:colOff>1126542</xdr:colOff>
      <xdr:row>7</xdr:row>
      <xdr:rowOff>2722</xdr:rowOff>
    </xdr:to>
    <xdr:pic>
      <xdr:nvPicPr>
        <xdr:cNvPr id="5" name="Picture 1" descr="Vopak logo gestapeld kleu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36" y="251210"/>
          <a:ext cx="1045318" cy="6698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P67"/>
  <sheetViews>
    <sheetView showGridLines="0" tabSelected="1" zoomScaleNormal="100" zoomScaleSheetLayoutView="100" workbookViewId="0"/>
  </sheetViews>
  <sheetFormatPr defaultRowHeight="12.75" x14ac:dyDescent="0.2"/>
  <cols>
    <col min="1" max="2" width="2.28515625" customWidth="1"/>
    <col min="3" max="3" width="27.140625" customWidth="1"/>
    <col min="4" max="4" width="12.85546875" customWidth="1"/>
  </cols>
  <sheetData>
    <row r="1" spans="1:16" x14ac:dyDescent="0.2">
      <c r="A1" s="204"/>
    </row>
    <row r="3" spans="1:16" ht="23.25" x14ac:dyDescent="0.2">
      <c r="B3" s="4"/>
      <c r="C3" s="4"/>
      <c r="D3" s="4"/>
      <c r="E3" s="4"/>
      <c r="F3" s="4"/>
      <c r="G3" s="4"/>
      <c r="I3" s="4"/>
      <c r="J3" s="4"/>
      <c r="L3" s="4"/>
      <c r="M3" s="6"/>
      <c r="N3" s="5"/>
      <c r="O3" s="6"/>
      <c r="P3" s="4"/>
    </row>
    <row r="4" spans="1:16" ht="23.25" x14ac:dyDescent="0.35">
      <c r="B4" s="4"/>
      <c r="C4" s="4"/>
      <c r="D4" s="182" t="s">
        <v>555</v>
      </c>
      <c r="F4" s="4"/>
      <c r="G4" s="4"/>
      <c r="H4" s="4"/>
      <c r="I4" s="4"/>
      <c r="J4" s="4"/>
      <c r="K4" s="4"/>
      <c r="L4" s="4"/>
      <c r="M4" s="4"/>
      <c r="N4" s="5"/>
      <c r="O4" s="4"/>
      <c r="P4" s="4"/>
    </row>
    <row r="5" spans="1:16" x14ac:dyDescent="0.2">
      <c r="B5" s="4"/>
      <c r="C5" s="4"/>
      <c r="D5" s="4"/>
      <c r="E5" s="4"/>
      <c r="F5" s="4"/>
      <c r="G5" s="4"/>
      <c r="H5" s="4"/>
      <c r="I5" s="4"/>
      <c r="J5" s="4"/>
      <c r="K5" s="4"/>
      <c r="L5" s="4"/>
      <c r="M5" s="4"/>
      <c r="N5" s="5"/>
      <c r="O5" s="4"/>
      <c r="P5" s="4"/>
    </row>
    <row r="6" spans="1:16" x14ac:dyDescent="0.2">
      <c r="B6" s="4"/>
      <c r="C6" s="4"/>
      <c r="D6" s="4"/>
      <c r="E6" s="4"/>
      <c r="F6" s="4"/>
      <c r="G6" s="4"/>
      <c r="H6" s="4"/>
      <c r="I6" s="4"/>
      <c r="J6" s="4"/>
      <c r="K6" s="4"/>
      <c r="L6" s="4"/>
      <c r="M6" s="4"/>
      <c r="N6" s="5"/>
      <c r="O6" s="4"/>
      <c r="P6" s="4"/>
    </row>
    <row r="7" spans="1:16" x14ac:dyDescent="0.2">
      <c r="B7" s="4"/>
      <c r="C7" s="4"/>
      <c r="D7" s="4"/>
      <c r="E7" s="4"/>
      <c r="F7" s="4"/>
      <c r="G7" s="4"/>
      <c r="H7" s="4"/>
      <c r="I7" s="4"/>
      <c r="J7" s="4"/>
      <c r="K7" s="4"/>
      <c r="L7" s="4"/>
      <c r="M7" s="4"/>
      <c r="N7" s="5"/>
      <c r="O7" s="4"/>
      <c r="P7" s="4"/>
    </row>
    <row r="8" spans="1:16" ht="23.25" x14ac:dyDescent="0.2">
      <c r="B8" s="4"/>
      <c r="C8" s="4"/>
      <c r="D8" s="7"/>
      <c r="E8" s="4"/>
      <c r="F8" s="4"/>
      <c r="G8" s="4"/>
      <c r="H8" s="4"/>
      <c r="I8" s="4"/>
      <c r="J8" s="4"/>
      <c r="K8" s="4"/>
      <c r="L8" s="5"/>
      <c r="M8" s="6"/>
      <c r="N8" s="5"/>
      <c r="O8" s="6"/>
      <c r="P8" s="4"/>
    </row>
    <row r="9" spans="1:16" x14ac:dyDescent="0.2">
      <c r="B9" s="4"/>
      <c r="C9" s="3" t="s">
        <v>42</v>
      </c>
      <c r="D9" s="7"/>
      <c r="E9" s="7"/>
      <c r="F9" s="7"/>
      <c r="G9" s="7"/>
      <c r="H9" s="4"/>
      <c r="I9" s="4"/>
      <c r="J9" s="4"/>
      <c r="K9" s="4"/>
      <c r="L9" s="5"/>
      <c r="M9" s="4"/>
      <c r="N9" s="5"/>
      <c r="O9" s="4"/>
      <c r="P9" s="4"/>
    </row>
    <row r="10" spans="1:16" x14ac:dyDescent="0.2">
      <c r="B10" s="4"/>
      <c r="C10" s="70" t="s">
        <v>399</v>
      </c>
      <c r="D10" s="69"/>
      <c r="E10" s="69"/>
      <c r="F10" s="9"/>
      <c r="G10" s="9"/>
      <c r="H10" s="4"/>
      <c r="I10" s="4"/>
      <c r="J10" s="4"/>
      <c r="K10" s="4"/>
      <c r="L10" s="5"/>
      <c r="M10" s="4"/>
      <c r="N10" s="5"/>
      <c r="O10" s="4"/>
      <c r="P10" s="4"/>
    </row>
    <row r="11" spans="1:16" x14ac:dyDescent="0.2">
      <c r="B11" s="4"/>
      <c r="C11" s="70" t="s">
        <v>207</v>
      </c>
      <c r="D11" s="7"/>
      <c r="E11" s="69"/>
      <c r="F11" s="7"/>
      <c r="G11" s="7"/>
      <c r="H11" s="4"/>
      <c r="I11" s="4"/>
      <c r="J11" s="4"/>
      <c r="K11" s="4"/>
      <c r="L11" s="5"/>
      <c r="M11" s="4"/>
      <c r="N11" s="5"/>
      <c r="O11" s="4"/>
      <c r="P11" s="4"/>
    </row>
    <row r="12" spans="1:16" x14ac:dyDescent="0.2">
      <c r="B12" s="4"/>
      <c r="C12" s="70" t="s">
        <v>3</v>
      </c>
      <c r="D12" s="7"/>
      <c r="E12" s="69"/>
      <c r="F12" s="7"/>
      <c r="G12" s="7"/>
      <c r="H12" s="4"/>
      <c r="I12" s="4"/>
      <c r="J12" s="4"/>
      <c r="K12" s="4"/>
      <c r="L12" s="5"/>
      <c r="M12" s="4"/>
      <c r="N12" s="5"/>
      <c r="O12" s="4"/>
      <c r="P12" s="4"/>
    </row>
    <row r="13" spans="1:16" x14ac:dyDescent="0.2">
      <c r="B13" s="4"/>
      <c r="C13" s="70" t="s">
        <v>430</v>
      </c>
      <c r="D13" s="7"/>
      <c r="E13" s="69"/>
      <c r="F13" s="7"/>
      <c r="G13" s="7"/>
      <c r="H13" s="4"/>
      <c r="I13" s="4"/>
      <c r="J13" s="4"/>
      <c r="K13" s="4"/>
      <c r="L13" s="5"/>
      <c r="M13" s="4"/>
      <c r="N13" s="5"/>
      <c r="O13" s="4"/>
      <c r="P13" s="4"/>
    </row>
    <row r="14" spans="1:16" x14ac:dyDescent="0.2">
      <c r="B14" s="4"/>
      <c r="C14" s="70" t="s">
        <v>431</v>
      </c>
      <c r="D14" s="7"/>
      <c r="E14" s="69"/>
      <c r="F14" s="7"/>
      <c r="G14" s="7"/>
      <c r="H14" s="4"/>
      <c r="I14" s="4"/>
      <c r="J14" s="4"/>
      <c r="K14" s="4"/>
      <c r="L14" s="5"/>
      <c r="M14" s="4"/>
      <c r="N14" s="5"/>
      <c r="O14" s="4"/>
      <c r="P14" s="4"/>
    </row>
    <row r="15" spans="1:16" x14ac:dyDescent="0.2">
      <c r="B15" s="4"/>
      <c r="C15" s="70" t="s">
        <v>432</v>
      </c>
      <c r="D15" s="7"/>
      <c r="E15" s="69"/>
      <c r="F15" s="7"/>
      <c r="G15" s="7"/>
      <c r="H15" s="4"/>
      <c r="I15" s="4"/>
      <c r="J15" s="4"/>
      <c r="K15" s="4"/>
      <c r="L15" s="5"/>
      <c r="M15" s="4"/>
      <c r="N15" s="5"/>
      <c r="O15" s="4"/>
      <c r="P15" s="4"/>
    </row>
    <row r="16" spans="1:16" x14ac:dyDescent="0.2">
      <c r="B16" s="4"/>
      <c r="C16" s="70" t="s">
        <v>513</v>
      </c>
      <c r="D16" s="7"/>
      <c r="E16" s="69"/>
      <c r="F16" s="7"/>
      <c r="G16" s="7"/>
      <c r="H16" s="4"/>
      <c r="I16" s="4"/>
      <c r="J16" s="4"/>
      <c r="K16" s="4"/>
      <c r="L16" s="5"/>
      <c r="M16" s="4"/>
      <c r="N16" s="5"/>
      <c r="O16" s="4"/>
      <c r="P16" s="4"/>
    </row>
    <row r="17" spans="2:16" ht="14.25" customHeight="1" x14ac:dyDescent="0.2">
      <c r="B17" s="4"/>
      <c r="C17" s="70" t="s">
        <v>434</v>
      </c>
      <c r="D17" s="69"/>
      <c r="E17" s="69"/>
      <c r="F17" s="9"/>
      <c r="G17" s="9"/>
      <c r="H17" s="4"/>
      <c r="I17" s="4"/>
      <c r="J17" s="4"/>
      <c r="K17" s="4"/>
      <c r="L17" s="5"/>
      <c r="M17" s="6"/>
      <c r="N17" s="5"/>
      <c r="O17" s="6"/>
      <c r="P17" s="4"/>
    </row>
    <row r="18" spans="2:16" x14ac:dyDescent="0.2">
      <c r="B18" s="4"/>
      <c r="C18" s="105" t="s">
        <v>258</v>
      </c>
      <c r="D18" s="7"/>
      <c r="E18" s="69"/>
      <c r="F18" s="8"/>
      <c r="G18" s="7"/>
      <c r="H18" s="4"/>
      <c r="I18" s="4"/>
      <c r="J18" s="4"/>
      <c r="K18" s="4"/>
      <c r="L18" s="5"/>
      <c r="M18" s="4"/>
      <c r="N18" s="5"/>
      <c r="O18" s="4"/>
      <c r="P18" s="4"/>
    </row>
    <row r="19" spans="2:16" x14ac:dyDescent="0.2">
      <c r="B19" s="4"/>
      <c r="C19" s="180" t="s">
        <v>514</v>
      </c>
      <c r="D19" s="7"/>
      <c r="F19" s="9"/>
      <c r="G19" s="9"/>
      <c r="H19" s="4"/>
      <c r="I19" s="4"/>
      <c r="J19" s="4"/>
      <c r="K19" s="4"/>
      <c r="L19" s="5"/>
      <c r="M19" s="4"/>
      <c r="N19" s="5"/>
      <c r="O19" s="4"/>
      <c r="P19" s="4"/>
    </row>
    <row r="20" spans="2:16" x14ac:dyDescent="0.2">
      <c r="B20" s="4"/>
      <c r="C20" s="70" t="s">
        <v>515</v>
      </c>
      <c r="D20" s="7"/>
      <c r="E20" s="69"/>
      <c r="F20" s="9"/>
      <c r="G20" s="9"/>
      <c r="H20" s="4"/>
      <c r="I20" s="4"/>
      <c r="J20" s="4"/>
      <c r="K20" s="4"/>
      <c r="L20" s="5"/>
      <c r="M20" s="4"/>
      <c r="N20" s="5"/>
      <c r="O20" s="4"/>
      <c r="P20" s="4"/>
    </row>
    <row r="21" spans="2:16" x14ac:dyDescent="0.2">
      <c r="B21" s="4"/>
      <c r="C21" s="70" t="s">
        <v>516</v>
      </c>
      <c r="D21" s="7"/>
      <c r="E21" s="69"/>
      <c r="F21" s="9"/>
      <c r="G21" s="9"/>
      <c r="H21" s="4"/>
      <c r="I21" s="4"/>
      <c r="J21" s="4"/>
      <c r="K21" s="4"/>
      <c r="L21" s="5"/>
      <c r="M21" s="4"/>
      <c r="N21" s="5"/>
      <c r="O21" s="4"/>
      <c r="P21" s="4"/>
    </row>
    <row r="22" spans="2:16" x14ac:dyDescent="0.2">
      <c r="B22" s="4"/>
      <c r="C22" s="70" t="s">
        <v>231</v>
      </c>
      <c r="D22" s="7"/>
      <c r="E22" s="69"/>
      <c r="F22" s="9"/>
      <c r="G22" s="9"/>
      <c r="H22" s="4"/>
      <c r="I22" s="4"/>
      <c r="J22" s="4"/>
      <c r="K22" s="4"/>
      <c r="L22" s="5"/>
      <c r="M22" s="4"/>
      <c r="N22" s="5"/>
      <c r="O22" s="4"/>
      <c r="P22" s="4"/>
    </row>
    <row r="23" spans="2:16" x14ac:dyDescent="0.2">
      <c r="B23" s="4"/>
      <c r="C23" s="70" t="s">
        <v>511</v>
      </c>
      <c r="D23" s="7"/>
      <c r="E23" s="69"/>
      <c r="F23" s="9"/>
      <c r="G23" s="9"/>
      <c r="H23" s="4"/>
      <c r="I23" s="4"/>
      <c r="J23" s="4"/>
      <c r="K23" s="4"/>
      <c r="L23" s="5"/>
      <c r="M23" s="4"/>
      <c r="N23" s="5"/>
      <c r="O23" s="4"/>
      <c r="P23" s="4"/>
    </row>
    <row r="24" spans="2:16" x14ac:dyDescent="0.2">
      <c r="B24" s="4"/>
      <c r="C24" s="70" t="s">
        <v>214</v>
      </c>
      <c r="D24" s="7"/>
      <c r="E24" s="10"/>
      <c r="F24" s="4"/>
      <c r="G24" s="9"/>
      <c r="H24" s="4"/>
      <c r="I24" s="4"/>
      <c r="J24" s="4"/>
      <c r="K24" s="4"/>
      <c r="L24" s="5"/>
      <c r="M24" s="4"/>
      <c r="N24" s="5"/>
      <c r="O24" s="4"/>
      <c r="P24" s="4"/>
    </row>
    <row r="25" spans="2:16" x14ac:dyDescent="0.2">
      <c r="B25" s="4"/>
      <c r="C25" s="70" t="s">
        <v>382</v>
      </c>
      <c r="D25" s="7"/>
      <c r="E25" s="69"/>
      <c r="F25" s="9"/>
      <c r="G25" s="9"/>
      <c r="H25" s="4"/>
      <c r="I25" s="4"/>
      <c r="J25" s="4"/>
      <c r="K25" s="4"/>
      <c r="L25" s="5"/>
      <c r="M25" s="4"/>
      <c r="N25" s="5"/>
      <c r="O25" s="4"/>
      <c r="P25" s="4"/>
    </row>
    <row r="26" spans="2:16" x14ac:dyDescent="0.2">
      <c r="B26" s="4"/>
      <c r="C26" s="181" t="s">
        <v>383</v>
      </c>
      <c r="D26" s="7"/>
      <c r="E26" s="69"/>
      <c r="F26" s="8"/>
      <c r="G26" s="9"/>
      <c r="H26" s="4"/>
      <c r="I26" s="4"/>
      <c r="J26" s="4"/>
      <c r="K26" s="4"/>
      <c r="L26" s="5"/>
      <c r="M26" s="4"/>
      <c r="N26" s="5"/>
      <c r="O26" s="4"/>
      <c r="P26" s="4"/>
    </row>
    <row r="27" spans="2:16" x14ac:dyDescent="0.2">
      <c r="B27" s="4"/>
      <c r="C27" s="70"/>
      <c r="D27" s="7"/>
      <c r="E27" s="69"/>
      <c r="F27" s="8"/>
      <c r="G27" s="9"/>
      <c r="H27" s="4"/>
      <c r="I27" s="4"/>
      <c r="J27" s="4"/>
      <c r="K27" s="4"/>
      <c r="L27" s="5"/>
      <c r="M27" s="4"/>
      <c r="N27" s="5"/>
      <c r="O27" s="4"/>
      <c r="P27" s="4"/>
    </row>
    <row r="28" spans="2:16" x14ac:dyDescent="0.2">
      <c r="B28" s="4"/>
      <c r="C28" s="3" t="s">
        <v>43</v>
      </c>
      <c r="D28" s="10"/>
      <c r="E28" s="11"/>
      <c r="F28" s="11"/>
      <c r="G28" s="7"/>
      <c r="H28" s="4"/>
      <c r="I28" s="4"/>
      <c r="J28" s="4"/>
      <c r="K28" s="4"/>
      <c r="L28" s="5"/>
      <c r="M28" s="4"/>
      <c r="N28" s="5"/>
      <c r="O28" s="4"/>
      <c r="P28" s="4"/>
    </row>
    <row r="29" spans="2:16" x14ac:dyDescent="0.2">
      <c r="B29" s="4"/>
      <c r="C29" s="10" t="s">
        <v>44</v>
      </c>
      <c r="D29" s="10"/>
      <c r="E29" s="11"/>
      <c r="F29" s="11"/>
      <c r="G29" s="7"/>
      <c r="H29" s="4"/>
      <c r="I29" s="4"/>
      <c r="J29" s="4"/>
      <c r="K29" s="4"/>
      <c r="L29" s="5"/>
      <c r="M29" s="4"/>
      <c r="N29" s="5"/>
      <c r="O29" s="4"/>
      <c r="P29" s="4"/>
    </row>
    <row r="30" spans="2:16" ht="12.75" customHeight="1" x14ac:dyDescent="0.2">
      <c r="B30" s="4"/>
      <c r="C30" s="12" t="s">
        <v>45</v>
      </c>
      <c r="D30" s="13" t="s">
        <v>182</v>
      </c>
      <c r="E30" s="14"/>
      <c r="F30" s="15"/>
      <c r="G30" s="16"/>
      <c r="H30" s="4"/>
      <c r="I30" s="4"/>
      <c r="J30" s="4"/>
      <c r="K30" s="4"/>
      <c r="L30" s="5"/>
      <c r="M30" s="6"/>
      <c r="N30" s="5"/>
      <c r="O30" s="6"/>
      <c r="P30" s="4"/>
    </row>
    <row r="31" spans="2:16" x14ac:dyDescent="0.2">
      <c r="B31" s="4"/>
      <c r="C31" s="4"/>
      <c r="D31" s="4"/>
      <c r="E31" s="4"/>
      <c r="F31" s="4"/>
      <c r="G31" s="4"/>
      <c r="H31" s="4"/>
      <c r="I31" s="4"/>
      <c r="J31" s="4"/>
      <c r="K31" s="4"/>
      <c r="L31" s="5"/>
      <c r="M31" s="4"/>
      <c r="N31" s="5"/>
      <c r="O31" s="4"/>
      <c r="P31" s="4"/>
    </row>
    <row r="32" spans="2:16" x14ac:dyDescent="0.2">
      <c r="B32" s="4"/>
      <c r="C32" s="10" t="s">
        <v>46</v>
      </c>
      <c r="D32" s="4"/>
      <c r="E32" s="4"/>
      <c r="F32" s="4"/>
      <c r="G32" s="4"/>
      <c r="H32" s="4"/>
      <c r="I32" s="4"/>
      <c r="J32" s="4"/>
      <c r="K32" s="4"/>
      <c r="L32" s="5"/>
      <c r="M32" s="4"/>
      <c r="N32" s="5"/>
      <c r="O32" s="4"/>
      <c r="P32" s="4"/>
    </row>
    <row r="33" spans="2:16" x14ac:dyDescent="0.2">
      <c r="B33" s="4"/>
      <c r="C33" s="12" t="s">
        <v>45</v>
      </c>
      <c r="D33" s="13" t="s">
        <v>256</v>
      </c>
      <c r="E33" s="4"/>
      <c r="F33" s="4"/>
      <c r="G33" s="4"/>
      <c r="H33" s="4"/>
      <c r="I33" s="4"/>
      <c r="J33" s="4"/>
      <c r="K33" s="4"/>
      <c r="L33" s="5"/>
      <c r="M33" s="4"/>
      <c r="N33" s="5"/>
      <c r="O33" s="4"/>
      <c r="P33" s="4"/>
    </row>
    <row r="34" spans="2:16" x14ac:dyDescent="0.2">
      <c r="B34" s="4"/>
      <c r="C34" s="4"/>
      <c r="D34" s="4"/>
      <c r="E34" s="4"/>
      <c r="F34" s="4"/>
      <c r="G34" s="4"/>
      <c r="H34" s="4"/>
      <c r="I34" s="4"/>
      <c r="J34" s="4"/>
      <c r="K34" s="4"/>
      <c r="L34" s="5"/>
      <c r="M34" s="4"/>
      <c r="N34" s="5"/>
      <c r="O34" s="4"/>
      <c r="P34" s="4"/>
    </row>
    <row r="35" spans="2:16" ht="23.25" x14ac:dyDescent="0.2">
      <c r="B35" s="4"/>
      <c r="C35" s="3" t="s">
        <v>186</v>
      </c>
      <c r="D35" s="4"/>
      <c r="E35" s="4"/>
      <c r="F35" s="4"/>
      <c r="G35" s="4"/>
      <c r="H35" s="4"/>
      <c r="I35" s="4"/>
      <c r="J35" s="4"/>
      <c r="K35" s="4"/>
      <c r="L35" s="5"/>
      <c r="M35" s="6"/>
      <c r="N35" s="5"/>
      <c r="O35" s="6"/>
      <c r="P35" s="4"/>
    </row>
    <row r="36" spans="2:16" x14ac:dyDescent="0.2">
      <c r="B36" s="4"/>
      <c r="C36" s="4"/>
      <c r="D36" s="4"/>
      <c r="E36" s="4"/>
      <c r="F36" s="4"/>
      <c r="G36" s="4"/>
      <c r="H36" s="4"/>
      <c r="I36" s="4"/>
      <c r="J36" s="4"/>
      <c r="K36" s="4"/>
      <c r="L36" s="5"/>
      <c r="M36" s="4"/>
      <c r="N36" s="5"/>
      <c r="O36" s="4"/>
      <c r="P36" s="4"/>
    </row>
    <row r="37" spans="2:16" x14ac:dyDescent="0.2">
      <c r="B37" s="4"/>
      <c r="C37" s="4"/>
      <c r="D37" s="4"/>
      <c r="E37" s="4"/>
      <c r="F37" s="4"/>
      <c r="G37" s="4"/>
      <c r="H37" s="4"/>
      <c r="I37" s="4"/>
      <c r="J37" s="4"/>
      <c r="K37" s="4"/>
      <c r="L37" s="5"/>
      <c r="M37" s="4"/>
      <c r="N37" s="5"/>
      <c r="O37" s="4"/>
      <c r="P37" s="4"/>
    </row>
    <row r="38" spans="2:16" x14ac:dyDescent="0.2">
      <c r="B38" s="4"/>
      <c r="D38" s="4"/>
      <c r="E38" s="4"/>
      <c r="F38" s="4"/>
      <c r="G38" s="4"/>
      <c r="H38" s="4"/>
      <c r="I38" s="4"/>
      <c r="J38" s="4"/>
      <c r="K38" s="4"/>
      <c r="L38" s="5"/>
      <c r="M38" s="4"/>
      <c r="N38" s="5"/>
      <c r="O38" s="4"/>
      <c r="P38" s="4"/>
    </row>
    <row r="39" spans="2:16" x14ac:dyDescent="0.2">
      <c r="B39" s="4"/>
      <c r="C39" s="5"/>
      <c r="D39" s="5"/>
      <c r="E39" s="5"/>
      <c r="F39" s="5"/>
      <c r="G39" s="5"/>
      <c r="H39" s="5"/>
      <c r="I39" s="5"/>
      <c r="J39" s="5"/>
      <c r="K39" s="5"/>
      <c r="L39" s="5"/>
      <c r="M39" s="4"/>
      <c r="N39" s="5"/>
      <c r="O39" s="4"/>
      <c r="P39" s="4"/>
    </row>
    <row r="40" spans="2:16" ht="23.25" x14ac:dyDescent="0.2">
      <c r="B40" s="4"/>
      <c r="C40" s="5"/>
      <c r="D40" s="5"/>
      <c r="E40" s="5"/>
      <c r="F40" s="5"/>
      <c r="G40" s="5"/>
      <c r="H40" s="5"/>
      <c r="I40" s="5"/>
      <c r="J40" s="5"/>
      <c r="K40" s="5"/>
      <c r="L40" s="5"/>
      <c r="M40" s="6"/>
      <c r="N40" s="5"/>
      <c r="O40" s="6"/>
      <c r="P40" s="4"/>
    </row>
    <row r="41" spans="2:16" x14ac:dyDescent="0.2">
      <c r="B41" s="4"/>
      <c r="C41" s="5"/>
      <c r="D41" s="5"/>
      <c r="E41" s="5"/>
      <c r="F41" s="5"/>
      <c r="G41" s="5"/>
      <c r="H41" s="5"/>
      <c r="I41" s="5"/>
      <c r="J41" s="5"/>
      <c r="K41" s="5"/>
      <c r="L41" s="5"/>
      <c r="M41" s="4"/>
      <c r="N41" s="5"/>
      <c r="O41" s="4"/>
      <c r="P41" s="4"/>
    </row>
    <row r="42" spans="2:16" x14ac:dyDescent="0.2">
      <c r="B42" s="4"/>
      <c r="C42" s="5"/>
      <c r="D42" s="5"/>
      <c r="E42" s="5"/>
      <c r="F42" s="5"/>
      <c r="G42" s="5"/>
      <c r="H42" s="5"/>
      <c r="I42" s="5"/>
      <c r="J42" s="5"/>
      <c r="K42" s="5"/>
      <c r="L42" s="5"/>
      <c r="M42" s="4"/>
      <c r="N42" s="5"/>
      <c r="O42" s="4"/>
      <c r="P42" s="4"/>
    </row>
    <row r="43" spans="2:16" x14ac:dyDescent="0.2">
      <c r="B43" s="4"/>
      <c r="C43" s="5"/>
      <c r="D43" s="5"/>
      <c r="E43" s="5"/>
      <c r="F43" s="5"/>
      <c r="G43" s="5"/>
      <c r="H43" s="5"/>
      <c r="I43" s="5"/>
      <c r="J43" s="5"/>
      <c r="K43" s="5"/>
      <c r="L43" s="5"/>
      <c r="M43" s="4"/>
      <c r="N43" s="5"/>
      <c r="O43" s="4"/>
      <c r="P43" s="4"/>
    </row>
    <row r="44" spans="2:16" ht="13.5" customHeight="1" x14ac:dyDescent="0.2">
      <c r="B44" s="4"/>
      <c r="C44" s="458"/>
      <c r="D44" s="459"/>
      <c r="E44" s="459"/>
      <c r="F44" s="459"/>
      <c r="G44" s="459"/>
      <c r="H44" s="459"/>
      <c r="I44" s="459"/>
      <c r="J44" s="459"/>
      <c r="K44" s="459"/>
      <c r="L44" s="459"/>
      <c r="M44" s="4"/>
      <c r="N44" s="5"/>
      <c r="O44" s="4"/>
      <c r="P44" s="4"/>
    </row>
    <row r="45" spans="2:16" ht="23.25" x14ac:dyDescent="0.2">
      <c r="B45" s="4"/>
      <c r="C45" s="5"/>
      <c r="D45" s="5"/>
      <c r="E45" s="5"/>
      <c r="F45" s="5"/>
      <c r="G45" s="5"/>
      <c r="H45" s="5"/>
      <c r="I45" s="5"/>
      <c r="J45" s="5"/>
      <c r="K45" s="5"/>
      <c r="L45" s="5"/>
      <c r="M45" s="6"/>
      <c r="N45" s="5"/>
      <c r="O45" s="6"/>
      <c r="P45" s="4"/>
    </row>
    <row r="46" spans="2:16" x14ac:dyDescent="0.2">
      <c r="B46" s="4"/>
      <c r="C46" s="5"/>
      <c r="D46" s="5"/>
      <c r="E46" s="5"/>
      <c r="F46" s="5"/>
      <c r="G46" s="5"/>
      <c r="H46" s="5"/>
      <c r="I46" s="5"/>
      <c r="J46" s="5"/>
      <c r="K46" s="5"/>
      <c r="L46" s="5"/>
      <c r="M46" s="4"/>
      <c r="N46" s="5"/>
      <c r="O46" s="4"/>
      <c r="P46" s="4"/>
    </row>
    <row r="47" spans="2:16" x14ac:dyDescent="0.2">
      <c r="B47" s="4"/>
      <c r="C47" s="5"/>
      <c r="D47" s="5"/>
      <c r="E47" s="5"/>
      <c r="F47" s="5"/>
      <c r="G47" s="5"/>
      <c r="H47" s="5"/>
      <c r="I47" s="5"/>
      <c r="J47" s="5"/>
      <c r="K47" s="5"/>
      <c r="L47" s="5"/>
      <c r="M47" s="4"/>
      <c r="N47" s="5"/>
      <c r="O47" s="4"/>
      <c r="P47" s="4"/>
    </row>
    <row r="48" spans="2:16" x14ac:dyDescent="0.2">
      <c r="B48" s="4"/>
      <c r="C48" s="5"/>
      <c r="D48" s="5"/>
      <c r="E48" s="5"/>
      <c r="F48" s="5"/>
      <c r="G48" s="5"/>
      <c r="H48" s="5"/>
      <c r="I48" s="5"/>
      <c r="J48" s="5"/>
      <c r="K48" s="5"/>
      <c r="L48" s="5"/>
      <c r="M48" s="4"/>
      <c r="N48" s="5"/>
      <c r="O48" s="4"/>
      <c r="P48" s="4"/>
    </row>
    <row r="49" spans="2:16" x14ac:dyDescent="0.2">
      <c r="B49" s="4"/>
      <c r="C49" s="3" t="s">
        <v>48</v>
      </c>
      <c r="D49" s="5"/>
      <c r="E49" s="5"/>
      <c r="F49" s="5"/>
      <c r="G49" s="5"/>
      <c r="H49" s="5"/>
      <c r="I49" s="5"/>
      <c r="J49" s="5"/>
      <c r="K49" s="5"/>
      <c r="L49" s="5"/>
      <c r="M49" s="4"/>
      <c r="N49" s="5"/>
      <c r="O49" s="4"/>
      <c r="P49" s="4"/>
    </row>
    <row r="50" spans="2:16" x14ac:dyDescent="0.2">
      <c r="B50" s="4"/>
      <c r="C50" s="5"/>
      <c r="D50" s="5"/>
      <c r="E50" s="5"/>
      <c r="F50" s="5"/>
      <c r="G50" s="5"/>
      <c r="H50" s="5"/>
      <c r="I50" s="5"/>
      <c r="J50" s="5"/>
      <c r="K50" s="5"/>
      <c r="L50" s="5"/>
      <c r="M50" s="4"/>
      <c r="N50" s="5"/>
      <c r="O50" s="4"/>
      <c r="P50" s="4"/>
    </row>
    <row r="51" spans="2:16" ht="23.25" x14ac:dyDescent="0.2">
      <c r="B51" s="4"/>
      <c r="C51" s="5"/>
      <c r="D51" s="5"/>
      <c r="E51" s="5"/>
      <c r="F51" s="5"/>
      <c r="G51" s="5"/>
      <c r="H51" s="5"/>
      <c r="I51" s="5"/>
      <c r="J51" s="5"/>
      <c r="K51" s="5"/>
      <c r="L51" s="5"/>
      <c r="M51" s="6"/>
      <c r="N51" s="5"/>
      <c r="O51" s="6"/>
      <c r="P51" s="4"/>
    </row>
    <row r="52" spans="2:16" x14ac:dyDescent="0.2">
      <c r="B52" s="4"/>
      <c r="C52" s="5"/>
      <c r="D52" s="5"/>
      <c r="E52" s="5"/>
      <c r="F52" s="5"/>
      <c r="G52" s="5"/>
      <c r="H52" s="5"/>
      <c r="I52" s="5"/>
      <c r="J52" s="5"/>
      <c r="K52" s="5"/>
      <c r="L52" s="5"/>
      <c r="M52" s="4"/>
      <c r="N52" s="5"/>
      <c r="O52" s="4"/>
      <c r="P52" s="4"/>
    </row>
    <row r="53" spans="2:16" x14ac:dyDescent="0.2">
      <c r="B53" s="4"/>
      <c r="C53" s="5"/>
      <c r="D53" s="5"/>
      <c r="E53" s="5"/>
      <c r="F53" s="5"/>
      <c r="G53" s="5"/>
      <c r="H53" s="5"/>
      <c r="I53" s="5"/>
      <c r="J53" s="5"/>
      <c r="K53" s="5"/>
      <c r="L53" s="5"/>
      <c r="M53" s="4"/>
      <c r="N53" s="5"/>
      <c r="O53" s="4"/>
      <c r="P53" s="4"/>
    </row>
    <row r="54" spans="2:16" x14ac:dyDescent="0.2">
      <c r="B54" s="4"/>
      <c r="C54" s="5"/>
      <c r="D54" s="5"/>
      <c r="E54" s="5"/>
      <c r="F54" s="5"/>
      <c r="G54" s="5"/>
      <c r="H54" s="5"/>
      <c r="I54" s="5"/>
      <c r="J54" s="5"/>
      <c r="K54" s="5"/>
      <c r="L54" s="5"/>
      <c r="M54" s="4"/>
      <c r="N54" s="5"/>
      <c r="O54" s="4"/>
      <c r="P54" s="4"/>
    </row>
    <row r="55" spans="2:16" x14ac:dyDescent="0.2">
      <c r="B55" s="4"/>
      <c r="C55" s="5"/>
      <c r="D55" s="5"/>
      <c r="E55" s="5"/>
      <c r="F55" s="5"/>
      <c r="G55" s="5"/>
      <c r="H55" s="5"/>
      <c r="I55" s="5"/>
      <c r="J55" s="5"/>
      <c r="K55" s="5"/>
      <c r="L55" s="5"/>
      <c r="M55" s="4"/>
      <c r="N55" s="5"/>
      <c r="O55" s="4"/>
      <c r="P55" s="4"/>
    </row>
    <row r="56" spans="2:16" ht="23.25" x14ac:dyDescent="0.2">
      <c r="B56" s="4"/>
      <c r="C56" s="5"/>
      <c r="D56" s="5"/>
      <c r="E56" s="5"/>
      <c r="F56" s="5"/>
      <c r="G56" s="5"/>
      <c r="H56" s="5"/>
      <c r="I56" s="5"/>
      <c r="J56" s="5"/>
      <c r="K56" s="5"/>
      <c r="L56" s="5"/>
      <c r="M56" s="6"/>
      <c r="N56" s="5"/>
      <c r="O56" s="6"/>
      <c r="P56" s="4"/>
    </row>
    <row r="57" spans="2:16" x14ac:dyDescent="0.2">
      <c r="B57" s="4"/>
      <c r="C57" s="5"/>
      <c r="D57" s="5"/>
      <c r="E57" s="5"/>
      <c r="F57" s="5"/>
      <c r="G57" s="5"/>
      <c r="H57" s="5"/>
      <c r="I57" s="5"/>
      <c r="J57" s="5"/>
      <c r="K57" s="5"/>
      <c r="L57" s="5"/>
      <c r="M57" s="4"/>
      <c r="N57" s="5"/>
      <c r="O57" s="4"/>
      <c r="P57" s="4"/>
    </row>
    <row r="58" spans="2:16" x14ac:dyDescent="0.2">
      <c r="B58" s="4"/>
      <c r="C58" s="5"/>
      <c r="D58" s="5"/>
      <c r="E58" s="5"/>
      <c r="F58" s="5"/>
      <c r="G58" s="5"/>
      <c r="H58" s="5"/>
      <c r="I58" s="5"/>
      <c r="J58" s="5"/>
      <c r="K58" s="5"/>
      <c r="L58" s="5"/>
      <c r="M58" s="4"/>
      <c r="N58" s="5"/>
      <c r="O58" s="4"/>
      <c r="P58" s="4"/>
    </row>
    <row r="59" spans="2:16" x14ac:dyDescent="0.2">
      <c r="B59" s="4"/>
      <c r="C59" s="5"/>
      <c r="D59" s="5"/>
      <c r="E59" s="5"/>
      <c r="F59" s="5"/>
      <c r="G59" s="5"/>
      <c r="H59" s="5"/>
      <c r="I59" s="5"/>
      <c r="J59" s="5"/>
      <c r="K59" s="5"/>
      <c r="L59" s="5"/>
      <c r="M59" s="4"/>
      <c r="N59" s="5"/>
      <c r="O59" s="4"/>
      <c r="P59" s="4"/>
    </row>
    <row r="60" spans="2:16" x14ac:dyDescent="0.2">
      <c r="B60" s="4"/>
      <c r="C60" s="5"/>
      <c r="D60" s="5"/>
      <c r="E60" s="5"/>
      <c r="F60" s="5"/>
      <c r="G60" s="5"/>
      <c r="H60" s="5"/>
      <c r="I60" s="5"/>
      <c r="J60" s="5"/>
      <c r="K60" s="5"/>
      <c r="L60" s="5"/>
      <c r="M60" s="4"/>
      <c r="N60" s="5"/>
      <c r="O60" s="4"/>
      <c r="P60" s="4"/>
    </row>
    <row r="61" spans="2:16" ht="23.25" x14ac:dyDescent="0.2">
      <c r="B61" s="4"/>
      <c r="C61" s="5"/>
      <c r="D61" s="5"/>
      <c r="E61" s="5"/>
      <c r="F61" s="5"/>
      <c r="G61" s="5"/>
      <c r="H61" s="5"/>
      <c r="I61" s="5"/>
      <c r="J61" s="5"/>
      <c r="K61" s="5"/>
      <c r="L61" s="5"/>
      <c r="M61" s="6"/>
      <c r="N61" s="5"/>
      <c r="O61" s="6"/>
      <c r="P61" s="4"/>
    </row>
    <row r="62" spans="2:16" x14ac:dyDescent="0.2">
      <c r="B62" s="4"/>
      <c r="C62" s="4"/>
      <c r="D62" s="4"/>
      <c r="E62" s="4"/>
      <c r="F62" s="4"/>
      <c r="G62" s="4"/>
      <c r="H62" s="4"/>
      <c r="I62" s="4"/>
      <c r="J62" s="4"/>
      <c r="K62" s="4"/>
      <c r="L62" s="4"/>
      <c r="M62" s="4"/>
      <c r="N62" s="4"/>
      <c r="O62" s="4"/>
      <c r="P62" s="4"/>
    </row>
    <row r="63" spans="2:16" x14ac:dyDescent="0.2">
      <c r="C63" s="4"/>
      <c r="D63" s="4"/>
      <c r="E63" s="4"/>
      <c r="F63" s="4"/>
      <c r="G63" s="4"/>
      <c r="H63" s="4"/>
      <c r="I63" s="4"/>
      <c r="J63" s="4"/>
      <c r="K63" s="4"/>
      <c r="L63" s="4"/>
      <c r="M63" s="4"/>
      <c r="N63" s="4"/>
      <c r="O63" s="4"/>
      <c r="P63" s="4"/>
    </row>
    <row r="64" spans="2:16" x14ac:dyDescent="0.2">
      <c r="C64" s="4"/>
      <c r="D64" s="4"/>
      <c r="E64" s="4"/>
      <c r="F64" s="4"/>
      <c r="G64" s="4"/>
      <c r="H64" s="4"/>
      <c r="I64" s="4"/>
      <c r="J64" s="4"/>
      <c r="K64" s="4"/>
      <c r="L64" s="4"/>
      <c r="M64" s="4"/>
      <c r="N64" s="4"/>
      <c r="O64" s="4"/>
      <c r="P64" s="4"/>
    </row>
    <row r="65" spans="3:16" x14ac:dyDescent="0.2">
      <c r="C65" s="4"/>
      <c r="D65" s="4"/>
      <c r="E65" s="4"/>
      <c r="F65" s="4"/>
      <c r="G65" s="4"/>
      <c r="H65" s="4"/>
      <c r="I65" s="4"/>
      <c r="J65" s="4"/>
      <c r="K65" s="4"/>
      <c r="L65" s="4"/>
      <c r="M65" s="4"/>
      <c r="N65" s="4"/>
      <c r="O65" s="4"/>
      <c r="P65" s="4"/>
    </row>
    <row r="66" spans="3:16" x14ac:dyDescent="0.2">
      <c r="C66" s="4"/>
      <c r="D66" s="4"/>
      <c r="E66" s="4"/>
      <c r="F66" s="4"/>
      <c r="G66" s="4"/>
      <c r="H66" s="4"/>
      <c r="I66" s="4"/>
      <c r="J66" s="4"/>
      <c r="K66" s="4"/>
      <c r="L66" s="4"/>
      <c r="M66" s="4"/>
      <c r="N66" s="4"/>
      <c r="O66" s="4"/>
      <c r="P66" s="4"/>
    </row>
    <row r="67" spans="3:16" x14ac:dyDescent="0.2">
      <c r="C67" s="4"/>
      <c r="D67" s="4"/>
      <c r="E67" s="4"/>
      <c r="F67" s="4"/>
      <c r="G67" s="4"/>
      <c r="H67" s="4"/>
      <c r="I67" s="4"/>
      <c r="J67" s="4"/>
      <c r="K67" s="4"/>
      <c r="L67" s="4"/>
      <c r="M67" s="4"/>
      <c r="N67" s="4"/>
      <c r="O67" s="4"/>
    </row>
  </sheetData>
  <mergeCells count="1">
    <mergeCell ref="C44:L44"/>
  </mergeCells>
  <hyperlinks>
    <hyperlink ref="C11" location="'Highlights '!A1" display="Highlights"/>
    <hyperlink ref="C12" location="Divisions!A1" display="Divisions"/>
    <hyperlink ref="C22" location="'Highlights per quarter'!A1" display="Highlights per quarter"/>
    <hyperlink ref="C18" location="Segmentation!A1" display="Segmentation "/>
    <hyperlink ref="C24" location="'Capacity movement'!A1" display="Capacity movement"/>
    <hyperlink ref="C25" location="'Capacity changes'!A1" display="Storage capacity changes"/>
    <hyperlink ref="C20" location="'Proport. Segment info'!A1" display="Proportionate segment information"/>
    <hyperlink ref="C19" location="'Prop. Financial info'!A1" display="Porportionate Financial Information"/>
    <hyperlink ref="C10" location="'Key figures'!A1" display="Key figures"/>
    <hyperlink ref="C26" location="'Capacity &amp; share per region'!A1" display="Capacity &amp; share per region"/>
    <hyperlink ref="C13" location="'Cons. Statement income'!A1" display="Consolidated Statement of Income"/>
    <hyperlink ref="C14" location="'Cons. Statement Comp. income'!A1" display="Consolidated Statement of Comprehensive Income"/>
    <hyperlink ref="C15" location="'Cons. Statement Fin. position'!A1" display="Consolidated Statement of Financial Position"/>
    <hyperlink ref="C16" location="'Cons. Statement Changes equity'!A1" display="Consolidated Statement of Changes in Equity "/>
    <hyperlink ref="C17" location="'Cons. Statement Cash Flow'!A1" display="Consolidated Statement of Cash Flows"/>
    <hyperlink ref="C21" location="'Proport. Other'!A1" display="Proportionate Other"/>
    <hyperlink ref="C23" location="'Segmentation per quarter'!A1" display="Segmentation per quarter"/>
  </hyperlinks>
  <pageMargins left="0.7" right="0.7" top="0.75" bottom="0.75" header="0.3" footer="0.3"/>
  <pageSetup paperSize="9" scale="5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K32"/>
  <sheetViews>
    <sheetView showGridLines="0" zoomScaleNormal="100" zoomScaleSheetLayoutView="100" workbookViewId="0"/>
  </sheetViews>
  <sheetFormatPr defaultColWidth="9.140625" defaultRowHeight="12.75" x14ac:dyDescent="0.2"/>
  <cols>
    <col min="1" max="1" width="3.42578125" style="74" customWidth="1"/>
    <col min="2" max="2" width="42.28515625" style="76" customWidth="1"/>
    <col min="3" max="10" width="9.5703125" style="76" customWidth="1"/>
    <col min="11" max="16384" width="9.140625" style="76"/>
  </cols>
  <sheetData>
    <row r="1" spans="2:37" ht="12.75" customHeight="1" x14ac:dyDescent="0.2">
      <c r="C1" s="113"/>
      <c r="D1" s="113"/>
      <c r="E1" s="113"/>
      <c r="F1" s="113"/>
      <c r="G1" s="113"/>
      <c r="H1" s="113"/>
      <c r="I1" s="113"/>
      <c r="J1" s="113"/>
    </row>
    <row r="2" spans="2:37" ht="18" customHeight="1" x14ac:dyDescent="0.25">
      <c r="B2" s="456" t="s">
        <v>258</v>
      </c>
      <c r="C2" s="113"/>
      <c r="D2" s="113"/>
      <c r="E2" s="113"/>
      <c r="F2" s="113"/>
      <c r="G2" s="113"/>
      <c r="H2" s="113"/>
      <c r="I2" s="113"/>
      <c r="J2" s="113"/>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row>
    <row r="3" spans="2:37" ht="12.75" customHeight="1" x14ac:dyDescent="0.25">
      <c r="B3" s="183"/>
      <c r="C3" s="114"/>
      <c r="D3" s="113"/>
      <c r="E3" s="113"/>
      <c r="F3" s="113"/>
      <c r="G3" s="113"/>
      <c r="H3" s="113"/>
      <c r="I3" s="113"/>
      <c r="J3" s="113"/>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row>
    <row r="4" spans="2:37" ht="12.75" customHeight="1" x14ac:dyDescent="0.2">
      <c r="B4" s="531" t="s">
        <v>617</v>
      </c>
      <c r="C4" s="464" t="s">
        <v>6</v>
      </c>
      <c r="D4" s="467"/>
      <c r="E4" s="467" t="s">
        <v>234</v>
      </c>
      <c r="F4" s="467"/>
      <c r="G4" s="467" t="s">
        <v>543</v>
      </c>
      <c r="H4" s="467"/>
      <c r="I4" s="467" t="s">
        <v>2</v>
      </c>
      <c r="J4" s="465"/>
    </row>
    <row r="5" spans="2:37" x14ac:dyDescent="0.2">
      <c r="B5" s="5"/>
      <c r="C5" s="5"/>
      <c r="D5" s="5"/>
      <c r="E5" s="5"/>
      <c r="F5" s="5"/>
      <c r="G5" s="5"/>
      <c r="H5" s="5"/>
      <c r="I5" s="5"/>
      <c r="J5" s="5"/>
    </row>
    <row r="6" spans="2:37" x14ac:dyDescent="0.2">
      <c r="B6" s="131" t="s">
        <v>0</v>
      </c>
      <c r="C6" s="339" t="s">
        <v>556</v>
      </c>
      <c r="D6" s="133" t="s">
        <v>557</v>
      </c>
      <c r="E6" s="132" t="s">
        <v>556</v>
      </c>
      <c r="F6" s="133" t="s">
        <v>557</v>
      </c>
      <c r="G6" s="132" t="s">
        <v>556</v>
      </c>
      <c r="H6" s="133" t="s">
        <v>557</v>
      </c>
      <c r="I6" s="132" t="s">
        <v>556</v>
      </c>
      <c r="J6" s="133" t="s">
        <v>557</v>
      </c>
    </row>
    <row r="7" spans="2:37" x14ac:dyDescent="0.2">
      <c r="B7" s="4" t="s">
        <v>7</v>
      </c>
      <c r="C7" s="134">
        <v>235.4</v>
      </c>
      <c r="D7" s="135">
        <v>251.9</v>
      </c>
      <c r="E7" s="134">
        <v>53.300000000000004</v>
      </c>
      <c r="F7" s="135">
        <v>52.5</v>
      </c>
      <c r="G7" s="134">
        <v>0.9</v>
      </c>
      <c r="H7" s="135">
        <v>0.8</v>
      </c>
      <c r="I7" s="134">
        <v>69.099999999999994</v>
      </c>
      <c r="J7" s="135">
        <v>95.5</v>
      </c>
    </row>
    <row r="8" spans="2:37" x14ac:dyDescent="0.2">
      <c r="B8" s="4" t="s">
        <v>8</v>
      </c>
      <c r="C8" s="134">
        <v>89</v>
      </c>
      <c r="D8" s="135">
        <v>101.5</v>
      </c>
      <c r="E8" s="134">
        <v>21.7</v>
      </c>
      <c r="F8" s="135">
        <v>19.5</v>
      </c>
      <c r="G8" s="134">
        <v>17.600000000000001</v>
      </c>
      <c r="H8" s="135">
        <v>18.7</v>
      </c>
      <c r="I8" s="134">
        <v>33.299999999999997</v>
      </c>
      <c r="J8" s="135">
        <v>43.2</v>
      </c>
    </row>
    <row r="9" spans="2:37" x14ac:dyDescent="0.2">
      <c r="B9" s="4" t="s">
        <v>4</v>
      </c>
      <c r="C9" s="134">
        <v>194.1</v>
      </c>
      <c r="D9" s="135">
        <v>191.9</v>
      </c>
      <c r="E9" s="134">
        <v>32.9</v>
      </c>
      <c r="F9" s="135">
        <v>32.9</v>
      </c>
      <c r="G9" s="134">
        <v>23.4</v>
      </c>
      <c r="H9" s="135">
        <v>26.6</v>
      </c>
      <c r="I9" s="134">
        <v>112.8</v>
      </c>
      <c r="J9" s="135">
        <v>117.3</v>
      </c>
    </row>
    <row r="10" spans="2:37" x14ac:dyDescent="0.2">
      <c r="B10" s="136" t="s">
        <v>223</v>
      </c>
      <c r="C10" s="137">
        <v>139.5</v>
      </c>
      <c r="D10" s="138">
        <v>138.19999999999999</v>
      </c>
      <c r="E10" s="137">
        <v>20.7</v>
      </c>
      <c r="F10" s="138">
        <v>20.7</v>
      </c>
      <c r="G10" s="137">
        <v>0.5</v>
      </c>
      <c r="H10" s="138">
        <v>0.3</v>
      </c>
      <c r="I10" s="137">
        <v>80.8</v>
      </c>
      <c r="J10" s="138">
        <v>81.3</v>
      </c>
    </row>
    <row r="11" spans="2:37" x14ac:dyDescent="0.2">
      <c r="B11" s="136" t="s">
        <v>585</v>
      </c>
      <c r="C11" s="137">
        <v>14</v>
      </c>
      <c r="D11" s="138">
        <v>15</v>
      </c>
      <c r="E11" s="137">
        <v>4.5999999999999996</v>
      </c>
      <c r="F11" s="138">
        <v>4.7</v>
      </c>
      <c r="G11" s="137">
        <v>8.6999999999999993</v>
      </c>
      <c r="H11" s="138">
        <v>10.8</v>
      </c>
      <c r="I11" s="137">
        <v>7.6</v>
      </c>
      <c r="J11" s="138">
        <v>10.4</v>
      </c>
    </row>
    <row r="12" spans="2:37" x14ac:dyDescent="0.2">
      <c r="B12" s="4" t="s">
        <v>41</v>
      </c>
      <c r="C12" s="134">
        <v>149.9</v>
      </c>
      <c r="D12" s="135">
        <v>134.1</v>
      </c>
      <c r="E12" s="134">
        <v>23.9</v>
      </c>
      <c r="F12" s="135">
        <v>21.5</v>
      </c>
      <c r="G12" s="134">
        <v>0.5</v>
      </c>
      <c r="H12" s="135">
        <v>0.1</v>
      </c>
      <c r="I12" s="134">
        <v>44.9</v>
      </c>
      <c r="J12" s="135">
        <v>40.4</v>
      </c>
    </row>
    <row r="13" spans="2:37" x14ac:dyDescent="0.2">
      <c r="B13" s="136" t="s">
        <v>224</v>
      </c>
      <c r="C13" s="137">
        <v>87.8</v>
      </c>
      <c r="D13" s="138">
        <v>85.9</v>
      </c>
      <c r="E13" s="137">
        <v>12.8</v>
      </c>
      <c r="F13" s="138">
        <v>12.3</v>
      </c>
      <c r="G13" s="137">
        <v>0.3</v>
      </c>
      <c r="H13" s="138">
        <v>0.2</v>
      </c>
      <c r="I13" s="137">
        <v>29.4</v>
      </c>
      <c r="J13" s="138">
        <v>28.2</v>
      </c>
    </row>
    <row r="14" spans="2:37" x14ac:dyDescent="0.2">
      <c r="B14" s="340" t="s">
        <v>163</v>
      </c>
      <c r="C14" s="134">
        <v>0</v>
      </c>
      <c r="D14" s="135">
        <v>0</v>
      </c>
      <c r="E14" s="134">
        <v>0</v>
      </c>
      <c r="F14" s="135">
        <v>0</v>
      </c>
      <c r="G14" s="134">
        <v>18.8</v>
      </c>
      <c r="H14" s="135">
        <v>16.5</v>
      </c>
      <c r="I14" s="134">
        <v>17.3</v>
      </c>
      <c r="J14" s="135">
        <v>16</v>
      </c>
    </row>
    <row r="15" spans="2:37" x14ac:dyDescent="0.2">
      <c r="B15" s="341" t="s">
        <v>544</v>
      </c>
      <c r="C15" s="134">
        <v>0.9</v>
      </c>
      <c r="D15" s="135">
        <v>0.5</v>
      </c>
      <c r="E15" s="134">
        <v>4.1999999999999993</v>
      </c>
      <c r="F15" s="135">
        <v>3.5</v>
      </c>
      <c r="G15" s="134">
        <v>0.2</v>
      </c>
      <c r="H15" s="135">
        <v>0</v>
      </c>
      <c r="I15" s="134">
        <v>-19.3</v>
      </c>
      <c r="J15" s="135">
        <v>-21.4</v>
      </c>
    </row>
    <row r="16" spans="2:37" x14ac:dyDescent="0.2">
      <c r="B16" s="139" t="s">
        <v>264</v>
      </c>
      <c r="C16" s="140">
        <v>669.3</v>
      </c>
      <c r="D16" s="141">
        <v>679.9</v>
      </c>
      <c r="E16" s="140">
        <v>136</v>
      </c>
      <c r="F16" s="141">
        <v>129.9</v>
      </c>
      <c r="G16" s="140">
        <v>61.4</v>
      </c>
      <c r="H16" s="141">
        <v>62.7</v>
      </c>
      <c r="I16" s="140">
        <v>258.10000000000002</v>
      </c>
      <c r="J16" s="141">
        <v>291</v>
      </c>
    </row>
    <row r="17" spans="2:10" x14ac:dyDescent="0.2">
      <c r="B17" s="5"/>
      <c r="C17" s="135"/>
      <c r="D17" s="135"/>
      <c r="E17" s="135"/>
      <c r="F17" s="135"/>
      <c r="G17" s="135"/>
      <c r="H17" s="135"/>
      <c r="I17" s="134"/>
      <c r="J17" s="135"/>
    </row>
    <row r="18" spans="2:10" ht="14.25" x14ac:dyDescent="0.2">
      <c r="B18" s="142" t="s">
        <v>545</v>
      </c>
      <c r="C18" s="135"/>
      <c r="D18" s="135"/>
      <c r="E18" s="135"/>
      <c r="F18" s="135"/>
      <c r="G18" s="135"/>
      <c r="H18" s="135"/>
      <c r="I18" s="134"/>
      <c r="J18" s="135"/>
    </row>
    <row r="19" spans="2:10" x14ac:dyDescent="0.2">
      <c r="B19" s="265" t="s">
        <v>7</v>
      </c>
      <c r="C19" s="135"/>
      <c r="D19" s="135"/>
      <c r="E19" s="135"/>
      <c r="F19" s="135"/>
      <c r="G19" s="135"/>
      <c r="H19" s="135"/>
      <c r="I19" s="134">
        <v>-2.1</v>
      </c>
      <c r="J19" s="135">
        <v>0</v>
      </c>
    </row>
    <row r="20" spans="2:10" x14ac:dyDescent="0.2">
      <c r="B20" s="265" t="s">
        <v>8</v>
      </c>
      <c r="C20" s="135"/>
      <c r="D20" s="135"/>
      <c r="E20" s="135"/>
      <c r="F20" s="135"/>
      <c r="G20" s="135"/>
      <c r="H20" s="135"/>
      <c r="I20" s="134">
        <v>0</v>
      </c>
      <c r="J20" s="135">
        <v>239</v>
      </c>
    </row>
    <row r="21" spans="2:10" x14ac:dyDescent="0.2">
      <c r="B21" s="265" t="s">
        <v>4</v>
      </c>
      <c r="C21" s="135"/>
      <c r="D21" s="135"/>
      <c r="E21" s="135"/>
      <c r="F21" s="135"/>
      <c r="G21" s="135"/>
      <c r="H21" s="135"/>
      <c r="I21" s="134">
        <v>0</v>
      </c>
      <c r="J21" s="135">
        <v>-26.9</v>
      </c>
    </row>
    <row r="22" spans="2:10" x14ac:dyDescent="0.2">
      <c r="B22" s="265" t="s">
        <v>41</v>
      </c>
      <c r="C22" s="135"/>
      <c r="D22" s="135"/>
      <c r="E22" s="135"/>
      <c r="F22" s="135"/>
      <c r="G22" s="135"/>
      <c r="H22" s="135"/>
      <c r="I22" s="134">
        <v>0</v>
      </c>
      <c r="J22" s="135">
        <v>-2.4</v>
      </c>
    </row>
    <row r="23" spans="2:10" ht="12" customHeight="1" x14ac:dyDescent="0.2">
      <c r="B23" s="245" t="s">
        <v>544</v>
      </c>
      <c r="C23" s="135"/>
      <c r="D23" s="135"/>
      <c r="E23" s="135"/>
      <c r="F23" s="135"/>
      <c r="G23" s="135"/>
      <c r="H23" s="135"/>
      <c r="I23" s="134">
        <v>0</v>
      </c>
      <c r="J23" s="135">
        <v>-3.6</v>
      </c>
    </row>
    <row r="24" spans="2:10" x14ac:dyDescent="0.2">
      <c r="B24" s="139" t="s">
        <v>235</v>
      </c>
      <c r="C24" s="141"/>
      <c r="D24" s="141"/>
      <c r="E24" s="141"/>
      <c r="F24" s="141"/>
      <c r="G24" s="141"/>
      <c r="H24" s="141"/>
      <c r="I24" s="140">
        <v>256</v>
      </c>
      <c r="J24" s="141">
        <v>497.1</v>
      </c>
    </row>
    <row r="25" spans="2:10" x14ac:dyDescent="0.2">
      <c r="B25" s="342"/>
      <c r="C25" s="135"/>
      <c r="D25" s="135"/>
      <c r="E25" s="135"/>
      <c r="F25" s="135"/>
      <c r="G25" s="135"/>
      <c r="H25" s="135"/>
      <c r="I25" s="134"/>
      <c r="J25" s="135"/>
    </row>
    <row r="26" spans="2:10" x14ac:dyDescent="0.2">
      <c r="B26" s="148" t="s">
        <v>510</v>
      </c>
      <c r="C26" s="135"/>
      <c r="D26" s="135"/>
      <c r="E26" s="135"/>
      <c r="F26" s="135"/>
      <c r="G26" s="135"/>
      <c r="H26" s="135"/>
      <c r="I26" s="134"/>
      <c r="J26" s="135"/>
    </row>
    <row r="27" spans="2:10" x14ac:dyDescent="0.2">
      <c r="B27" s="264" t="s">
        <v>2</v>
      </c>
      <c r="C27" s="135"/>
      <c r="D27" s="135"/>
      <c r="E27" s="135"/>
      <c r="F27" s="135"/>
      <c r="G27" s="135"/>
      <c r="H27" s="135"/>
      <c r="I27" s="134">
        <v>256</v>
      </c>
      <c r="J27" s="135">
        <v>497.1</v>
      </c>
    </row>
    <row r="28" spans="2:10" x14ac:dyDescent="0.2">
      <c r="B28" s="264" t="s">
        <v>218</v>
      </c>
      <c r="C28" s="135"/>
      <c r="D28" s="135"/>
      <c r="E28" s="135"/>
      <c r="F28" s="135"/>
      <c r="G28" s="135"/>
      <c r="H28" s="135"/>
      <c r="I28" s="134">
        <v>-52.3</v>
      </c>
      <c r="J28" s="135">
        <v>-55.9</v>
      </c>
    </row>
    <row r="29" spans="2:10" x14ac:dyDescent="0.2">
      <c r="B29" s="244" t="s">
        <v>441</v>
      </c>
      <c r="C29" s="134"/>
      <c r="D29" s="134"/>
      <c r="E29" s="134"/>
      <c r="F29" s="134"/>
      <c r="G29" s="134"/>
      <c r="H29" s="134"/>
      <c r="I29" s="261">
        <v>203.7</v>
      </c>
      <c r="J29" s="242">
        <v>441.2</v>
      </c>
    </row>
    <row r="30" spans="2:10" x14ac:dyDescent="0.2">
      <c r="B30" s="264" t="s">
        <v>219</v>
      </c>
      <c r="C30" s="135"/>
      <c r="D30" s="135"/>
      <c r="E30" s="135"/>
      <c r="F30" s="135"/>
      <c r="G30" s="135"/>
      <c r="H30" s="135"/>
      <c r="I30" s="134">
        <v>-33.299999999999997</v>
      </c>
      <c r="J30" s="135">
        <v>-34.200000000000003</v>
      </c>
    </row>
    <row r="31" spans="2:10" x14ac:dyDescent="0.2">
      <c r="B31" s="139" t="s">
        <v>220</v>
      </c>
      <c r="C31" s="141"/>
      <c r="D31" s="141"/>
      <c r="E31" s="141"/>
      <c r="F31" s="141"/>
      <c r="G31" s="141"/>
      <c r="H31" s="141"/>
      <c r="I31" s="140">
        <v>170.4</v>
      </c>
      <c r="J31" s="141">
        <v>407</v>
      </c>
    </row>
    <row r="32" spans="2:10" x14ac:dyDescent="0.2">
      <c r="B32" s="532"/>
      <c r="C32" s="532"/>
      <c r="D32" s="532"/>
      <c r="E32" s="532"/>
      <c r="F32" s="532"/>
      <c r="G32" s="532"/>
      <c r="H32" s="532"/>
      <c r="I32" s="532"/>
      <c r="J32" s="532"/>
    </row>
  </sheetData>
  <mergeCells count="4">
    <mergeCell ref="C4:D4"/>
    <mergeCell ref="E4:F4"/>
    <mergeCell ref="G4:H4"/>
    <mergeCell ref="I4:J4"/>
  </mergeCells>
  <pageMargins left="0.7" right="0.7" top="0.75" bottom="0.75" header="0.3" footer="0.3"/>
  <pageSetup paperSize="9" scale="75"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48"/>
  <sheetViews>
    <sheetView showGridLines="0" zoomScaleNormal="100" zoomScaleSheetLayoutView="100" workbookViewId="0"/>
  </sheetViews>
  <sheetFormatPr defaultColWidth="9.140625" defaultRowHeight="12.75" x14ac:dyDescent="0.2"/>
  <cols>
    <col min="1" max="1" width="3.42578125" style="74" customWidth="1"/>
    <col min="2" max="2" width="34.7109375" style="80" customWidth="1"/>
    <col min="3" max="5" width="10" style="80" customWidth="1"/>
    <col min="6" max="6" width="10" style="72" customWidth="1"/>
    <col min="7" max="10" width="10" style="80" customWidth="1"/>
    <col min="11" max="16384" width="9.140625" style="80"/>
  </cols>
  <sheetData>
    <row r="1" spans="1:10" s="72" customFormat="1" ht="12.75" customHeight="1" x14ac:dyDescent="0.2">
      <c r="A1" s="74"/>
    </row>
    <row r="2" spans="1:10" s="72" customFormat="1" ht="18" customHeight="1" x14ac:dyDescent="0.2">
      <c r="A2" s="74"/>
      <c r="B2" s="455" t="s">
        <v>597</v>
      </c>
      <c r="C2" s="81"/>
      <c r="D2" s="81"/>
      <c r="E2" s="81"/>
      <c r="F2" s="81"/>
    </row>
    <row r="3" spans="1:10" s="118" customFormat="1" ht="12.75" customHeight="1" x14ac:dyDescent="0.2">
      <c r="A3" s="74"/>
      <c r="B3" s="190"/>
      <c r="C3" s="81"/>
      <c r="D3" s="81"/>
      <c r="E3" s="81"/>
      <c r="F3" s="81"/>
    </row>
    <row r="4" spans="1:10" s="118" customFormat="1" ht="12.75" customHeight="1" x14ac:dyDescent="0.2">
      <c r="A4" s="74"/>
      <c r="B4" s="410" t="s">
        <v>387</v>
      </c>
      <c r="C4" s="143"/>
      <c r="D4" s="143"/>
      <c r="E4" s="143"/>
      <c r="F4" s="144"/>
      <c r="G4" s="143"/>
      <c r="H4" s="143"/>
      <c r="I4" s="143"/>
      <c r="J4" s="144"/>
    </row>
    <row r="5" spans="1:10" s="118" customFormat="1" x14ac:dyDescent="0.2">
      <c r="A5" s="74"/>
      <c r="B5" s="144"/>
      <c r="C5" s="312"/>
      <c r="D5" s="312"/>
      <c r="E5" s="312"/>
      <c r="F5" s="312"/>
      <c r="G5" s="393"/>
      <c r="H5" s="393"/>
      <c r="I5" s="393"/>
      <c r="J5" s="393"/>
    </row>
    <row r="6" spans="1:10" s="118" customFormat="1" x14ac:dyDescent="0.2">
      <c r="A6" s="74"/>
      <c r="B6" s="143"/>
      <c r="C6" s="463" t="s">
        <v>556</v>
      </c>
      <c r="D6" s="463"/>
      <c r="E6" s="463"/>
      <c r="F6" s="464"/>
      <c r="G6" s="463" t="s">
        <v>557</v>
      </c>
      <c r="H6" s="463"/>
      <c r="I6" s="463"/>
      <c r="J6" s="464"/>
    </row>
    <row r="7" spans="1:10" s="118" customFormat="1" x14ac:dyDescent="0.2">
      <c r="A7" s="74"/>
      <c r="B7" s="144"/>
      <c r="C7" s="312"/>
      <c r="D7" s="312"/>
      <c r="E7" s="312"/>
      <c r="F7" s="312"/>
      <c r="G7" s="393"/>
      <c r="H7" s="393"/>
      <c r="I7" s="393"/>
      <c r="J7" s="393"/>
    </row>
    <row r="8" spans="1:10" s="118" customFormat="1" ht="45" x14ac:dyDescent="0.2">
      <c r="A8" s="74"/>
      <c r="B8" s="394" t="s">
        <v>0</v>
      </c>
      <c r="C8" s="313" t="s">
        <v>265</v>
      </c>
      <c r="D8" s="313" t="s">
        <v>236</v>
      </c>
      <c r="E8" s="395" t="s">
        <v>237</v>
      </c>
      <c r="F8" s="314" t="s">
        <v>388</v>
      </c>
      <c r="G8" s="313" t="s">
        <v>265</v>
      </c>
      <c r="H8" s="313" t="s">
        <v>236</v>
      </c>
      <c r="I8" s="313" t="s">
        <v>237</v>
      </c>
      <c r="J8" s="314" t="s">
        <v>388</v>
      </c>
    </row>
    <row r="9" spans="1:10" s="118" customFormat="1" x14ac:dyDescent="0.2">
      <c r="A9" s="74"/>
      <c r="B9" s="396" t="s">
        <v>6</v>
      </c>
      <c r="C9" s="184">
        <v>669.3</v>
      </c>
      <c r="D9" s="184">
        <v>0</v>
      </c>
      <c r="E9" s="397">
        <v>151.10000000000002</v>
      </c>
      <c r="F9" s="398">
        <v>820.4</v>
      </c>
      <c r="G9" s="184">
        <v>679.9</v>
      </c>
      <c r="H9" s="184">
        <v>0</v>
      </c>
      <c r="I9" s="397">
        <v>153.70000000000005</v>
      </c>
      <c r="J9" s="398">
        <v>833.6</v>
      </c>
    </row>
    <row r="10" spans="1:10" s="118" customFormat="1" x14ac:dyDescent="0.2">
      <c r="A10" s="74"/>
      <c r="B10" s="399" t="s">
        <v>389</v>
      </c>
      <c r="C10" s="184">
        <v>-336.59999999999991</v>
      </c>
      <c r="D10" s="184">
        <v>0</v>
      </c>
      <c r="E10" s="397">
        <v>-42.900000000000091</v>
      </c>
      <c r="F10" s="398">
        <v>-379.5</v>
      </c>
      <c r="G10" s="184">
        <v>-62.09999999999998</v>
      </c>
      <c r="H10" s="184">
        <v>259.60000000000002</v>
      </c>
      <c r="I10" s="397">
        <v>-45.800000000000011</v>
      </c>
      <c r="J10" s="398">
        <v>-367.5</v>
      </c>
    </row>
    <row r="11" spans="1:10" s="118" customFormat="1" ht="25.5" x14ac:dyDescent="0.2">
      <c r="A11" s="74"/>
      <c r="B11" s="146" t="s">
        <v>546</v>
      </c>
      <c r="C11" s="184">
        <v>61.4</v>
      </c>
      <c r="D11" s="184">
        <v>0</v>
      </c>
      <c r="E11" s="397">
        <v>-61.4</v>
      </c>
      <c r="F11" s="398">
        <v>0</v>
      </c>
      <c r="G11" s="184">
        <v>13.7</v>
      </c>
      <c r="H11" s="184">
        <v>-48.999999999999993</v>
      </c>
      <c r="I11" s="397">
        <v>-62.699999999999989</v>
      </c>
      <c r="J11" s="398">
        <v>0</v>
      </c>
    </row>
    <row r="12" spans="1:10" s="118" customFormat="1" x14ac:dyDescent="0.2">
      <c r="A12" s="74"/>
      <c r="B12" s="146" t="s">
        <v>390</v>
      </c>
      <c r="C12" s="184">
        <v>-2.1</v>
      </c>
      <c r="D12" s="184">
        <v>-2.1</v>
      </c>
      <c r="E12" s="397">
        <v>0</v>
      </c>
      <c r="F12" s="398">
        <v>0</v>
      </c>
      <c r="G12" s="184">
        <v>-4.5</v>
      </c>
      <c r="H12" s="184">
        <v>-4.5</v>
      </c>
      <c r="I12" s="397">
        <v>0</v>
      </c>
      <c r="J12" s="398">
        <v>0</v>
      </c>
    </row>
    <row r="13" spans="1:10" s="118" customFormat="1" ht="38.25" x14ac:dyDescent="0.2">
      <c r="A13" s="74"/>
      <c r="B13" s="400" t="s">
        <v>205</v>
      </c>
      <c r="C13" s="185">
        <v>392</v>
      </c>
      <c r="D13" s="185">
        <v>-2.1</v>
      </c>
      <c r="E13" s="401">
        <v>46.799999999999976</v>
      </c>
      <c r="F13" s="402">
        <v>440.9</v>
      </c>
      <c r="G13" s="185">
        <v>627</v>
      </c>
      <c r="H13" s="185">
        <v>206.10000000000002</v>
      </c>
      <c r="I13" s="401">
        <v>45.200000000000045</v>
      </c>
      <c r="J13" s="402">
        <v>466.1</v>
      </c>
    </row>
    <row r="14" spans="1:10" s="118" customFormat="1" x14ac:dyDescent="0.2">
      <c r="A14" s="74"/>
      <c r="B14" s="146" t="s">
        <v>234</v>
      </c>
      <c r="C14" s="184">
        <v>-136</v>
      </c>
      <c r="D14" s="184">
        <v>0</v>
      </c>
      <c r="E14" s="397">
        <v>-36.099999999999994</v>
      </c>
      <c r="F14" s="398">
        <v>-172.1</v>
      </c>
      <c r="G14" s="184">
        <v>-129.9</v>
      </c>
      <c r="H14" s="184">
        <v>0</v>
      </c>
      <c r="I14" s="397">
        <v>-35.599999999999994</v>
      </c>
      <c r="J14" s="398">
        <v>-165.5</v>
      </c>
    </row>
    <row r="15" spans="1:10" s="118" customFormat="1" x14ac:dyDescent="0.2">
      <c r="A15" s="74"/>
      <c r="B15" s="403" t="s">
        <v>211</v>
      </c>
      <c r="C15" s="186">
        <v>256</v>
      </c>
      <c r="D15" s="186">
        <v>-2.1</v>
      </c>
      <c r="E15" s="404">
        <v>10.700000000000012</v>
      </c>
      <c r="F15" s="405">
        <v>268.8</v>
      </c>
      <c r="G15" s="186">
        <v>497.1</v>
      </c>
      <c r="H15" s="186">
        <v>206.10000000000002</v>
      </c>
      <c r="I15" s="404">
        <v>9.6000000000000227</v>
      </c>
      <c r="J15" s="405">
        <v>300.60000000000002</v>
      </c>
    </row>
    <row r="16" spans="1:10" s="118" customFormat="1" x14ac:dyDescent="0.2">
      <c r="A16" s="74"/>
      <c r="B16" s="406" t="s">
        <v>218</v>
      </c>
      <c r="C16" s="184">
        <v>-52.3</v>
      </c>
      <c r="D16" s="184">
        <v>0</v>
      </c>
      <c r="E16" s="397">
        <v>-18.100000000000009</v>
      </c>
      <c r="F16" s="398">
        <v>-70.400000000000006</v>
      </c>
      <c r="G16" s="184">
        <v>-55.9</v>
      </c>
      <c r="H16" s="184">
        <v>0</v>
      </c>
      <c r="I16" s="397">
        <v>-19.500000000000007</v>
      </c>
      <c r="J16" s="398">
        <v>-75.400000000000006</v>
      </c>
    </row>
    <row r="17" spans="1:10" s="118" customFormat="1" x14ac:dyDescent="0.2">
      <c r="A17" s="74"/>
      <c r="B17" s="406" t="s">
        <v>219</v>
      </c>
      <c r="C17" s="184">
        <v>-33.299999999999997</v>
      </c>
      <c r="D17" s="184">
        <v>0.5</v>
      </c>
      <c r="E17" s="397">
        <v>-14.200000000000003</v>
      </c>
      <c r="F17" s="398">
        <v>-48</v>
      </c>
      <c r="G17" s="184">
        <v>-34.200000000000003</v>
      </c>
      <c r="H17" s="184">
        <v>4.5</v>
      </c>
      <c r="I17" s="397">
        <v>-12.599999999999994</v>
      </c>
      <c r="J17" s="398">
        <v>-51.3</v>
      </c>
    </row>
    <row r="18" spans="1:10" s="118" customFormat="1" x14ac:dyDescent="0.2">
      <c r="A18" s="74"/>
      <c r="B18" s="407" t="s">
        <v>220</v>
      </c>
      <c r="C18" s="187">
        <v>170.4</v>
      </c>
      <c r="D18" s="187">
        <v>-1.6</v>
      </c>
      <c r="E18" s="408">
        <v>-21.6</v>
      </c>
      <c r="F18" s="409">
        <v>150.4</v>
      </c>
      <c r="G18" s="187">
        <v>407</v>
      </c>
      <c r="H18" s="187">
        <v>210.60000000000002</v>
      </c>
      <c r="I18" s="408">
        <v>-22.499999999999972</v>
      </c>
      <c r="J18" s="409">
        <v>173.9</v>
      </c>
    </row>
    <row r="19" spans="1:10" s="118" customFormat="1" x14ac:dyDescent="0.2">
      <c r="A19" s="74"/>
      <c r="B19" s="146" t="s">
        <v>221</v>
      </c>
      <c r="C19" s="188">
        <v>-21.6</v>
      </c>
      <c r="D19" s="188">
        <v>0</v>
      </c>
      <c r="E19" s="397">
        <v>21.6</v>
      </c>
      <c r="F19" s="398">
        <v>0</v>
      </c>
      <c r="G19" s="188">
        <v>-22.4</v>
      </c>
      <c r="H19" s="188">
        <v>0.1</v>
      </c>
      <c r="I19" s="397">
        <v>22.5</v>
      </c>
      <c r="J19" s="398">
        <v>0</v>
      </c>
    </row>
    <row r="20" spans="1:10" s="118" customFormat="1" x14ac:dyDescent="0.2">
      <c r="A20" s="74"/>
      <c r="B20" s="407" t="s">
        <v>222</v>
      </c>
      <c r="C20" s="187">
        <v>148.80000000000001</v>
      </c>
      <c r="D20" s="187">
        <v>-1.6</v>
      </c>
      <c r="E20" s="408">
        <v>0</v>
      </c>
      <c r="F20" s="409">
        <v>150.4</v>
      </c>
      <c r="G20" s="187">
        <v>384.6</v>
      </c>
      <c r="H20" s="187">
        <v>210.70000000000002</v>
      </c>
      <c r="I20" s="408">
        <v>0</v>
      </c>
      <c r="J20" s="409">
        <v>173.9</v>
      </c>
    </row>
    <row r="21" spans="1:10" s="118" customFormat="1" x14ac:dyDescent="0.2">
      <c r="A21" s="74"/>
      <c r="B21" s="143"/>
      <c r="C21" s="143"/>
      <c r="D21" s="143"/>
      <c r="E21" s="143"/>
      <c r="F21" s="143"/>
      <c r="G21" s="143"/>
      <c r="H21" s="143"/>
      <c r="I21" s="143"/>
      <c r="J21" s="144"/>
    </row>
    <row r="22" spans="1:10" s="118" customFormat="1" x14ac:dyDescent="0.2">
      <c r="A22" s="74"/>
      <c r="B22" s="143"/>
      <c r="C22" s="143"/>
      <c r="D22" s="143"/>
      <c r="E22" s="143"/>
      <c r="F22" s="143"/>
      <c r="G22" s="143"/>
      <c r="H22" s="143"/>
      <c r="I22" s="143"/>
      <c r="J22" s="144"/>
    </row>
    <row r="23" spans="1:10" s="118" customFormat="1" x14ac:dyDescent="0.2">
      <c r="A23" s="74"/>
      <c r="B23" s="410" t="s">
        <v>391</v>
      </c>
      <c r="C23" s="143"/>
      <c r="D23" s="143"/>
      <c r="E23" s="143"/>
      <c r="F23" s="143"/>
      <c r="G23" s="143"/>
      <c r="H23" s="143"/>
      <c r="I23" s="143"/>
      <c r="J23" s="144"/>
    </row>
    <row r="24" spans="1:10" s="118" customFormat="1" x14ac:dyDescent="0.2">
      <c r="A24" s="74"/>
      <c r="B24" s="143"/>
      <c r="C24" s="143"/>
      <c r="D24" s="143"/>
      <c r="E24" s="143"/>
      <c r="F24" s="143"/>
      <c r="G24" s="143"/>
      <c r="H24" s="143"/>
      <c r="I24" s="143"/>
      <c r="J24" s="144"/>
    </row>
    <row r="25" spans="1:10" s="118" customFormat="1" x14ac:dyDescent="0.2">
      <c r="A25" s="74"/>
      <c r="B25" s="143"/>
      <c r="C25" s="466">
        <v>42916</v>
      </c>
      <c r="D25" s="463"/>
      <c r="E25" s="463"/>
      <c r="F25" s="464"/>
      <c r="G25" s="466">
        <v>42735</v>
      </c>
      <c r="H25" s="463"/>
      <c r="I25" s="463"/>
      <c r="J25" s="464"/>
    </row>
    <row r="26" spans="1:10" s="118" customFormat="1" x14ac:dyDescent="0.2">
      <c r="A26" s="74"/>
      <c r="B26" s="144"/>
      <c r="C26" s="312"/>
      <c r="D26" s="312"/>
      <c r="E26" s="312"/>
      <c r="F26" s="312"/>
      <c r="G26" s="393"/>
      <c r="H26" s="393"/>
      <c r="I26" s="393"/>
      <c r="J26" s="393"/>
    </row>
    <row r="27" spans="1:10" s="118" customFormat="1" ht="45" x14ac:dyDescent="0.2">
      <c r="A27" s="74"/>
      <c r="B27" s="394" t="s">
        <v>0</v>
      </c>
      <c r="C27" s="313" t="s">
        <v>265</v>
      </c>
      <c r="D27" s="313"/>
      <c r="E27" s="395" t="s">
        <v>237</v>
      </c>
      <c r="F27" s="314" t="s">
        <v>388</v>
      </c>
      <c r="G27" s="313" t="s">
        <v>265</v>
      </c>
      <c r="H27" s="313"/>
      <c r="I27" s="313" t="s">
        <v>237</v>
      </c>
      <c r="J27" s="314" t="s">
        <v>388</v>
      </c>
    </row>
    <row r="28" spans="1:10" s="118" customFormat="1" ht="25.5" x14ac:dyDescent="0.2">
      <c r="A28" s="74"/>
      <c r="B28" s="396" t="s">
        <v>547</v>
      </c>
      <c r="C28" s="189">
        <v>3721.8</v>
      </c>
      <c r="D28" s="189"/>
      <c r="E28" s="411">
        <v>1859.8000000000002</v>
      </c>
      <c r="F28" s="398">
        <v>5581.6</v>
      </c>
      <c r="G28" s="189">
        <v>3882.3</v>
      </c>
      <c r="H28" s="189"/>
      <c r="I28" s="411">
        <v>1918.6999999999998</v>
      </c>
      <c r="J28" s="398">
        <v>5801</v>
      </c>
    </row>
    <row r="29" spans="1:10" s="118" customFormat="1" x14ac:dyDescent="0.2">
      <c r="A29" s="74"/>
      <c r="B29" s="412" t="s">
        <v>5</v>
      </c>
      <c r="C29" s="189">
        <v>1068.7</v>
      </c>
      <c r="D29" s="189"/>
      <c r="E29" s="411">
        <v>-1068.7</v>
      </c>
      <c r="F29" s="398">
        <v>0</v>
      </c>
      <c r="G29" s="189">
        <v>1091.7</v>
      </c>
      <c r="H29" s="189"/>
      <c r="I29" s="411">
        <v>-1091.7</v>
      </c>
      <c r="J29" s="398">
        <v>0</v>
      </c>
    </row>
    <row r="30" spans="1:10" s="118" customFormat="1" x14ac:dyDescent="0.2">
      <c r="A30" s="74"/>
      <c r="B30" s="412" t="s">
        <v>392</v>
      </c>
      <c r="C30" s="189">
        <v>518.6</v>
      </c>
      <c r="D30" s="189"/>
      <c r="E30" s="411">
        <v>232.5</v>
      </c>
      <c r="F30" s="398">
        <v>751.1</v>
      </c>
      <c r="G30" s="189">
        <v>608</v>
      </c>
      <c r="H30" s="189"/>
      <c r="I30" s="411">
        <v>277.60000000000002</v>
      </c>
      <c r="J30" s="398">
        <v>885.6</v>
      </c>
    </row>
    <row r="31" spans="1:10" s="118" customFormat="1" x14ac:dyDescent="0.2">
      <c r="A31" s="74"/>
      <c r="B31" s="413" t="s">
        <v>393</v>
      </c>
      <c r="C31" s="186">
        <v>5309.1</v>
      </c>
      <c r="D31" s="186"/>
      <c r="E31" s="402">
        <v>1023.5999999999995</v>
      </c>
      <c r="F31" s="405">
        <v>6332.7</v>
      </c>
      <c r="G31" s="186">
        <v>5582</v>
      </c>
      <c r="H31" s="186"/>
      <c r="I31" s="402">
        <v>1104.6000000000004</v>
      </c>
      <c r="J31" s="405">
        <v>6686.6</v>
      </c>
    </row>
    <row r="32" spans="1:10" s="118" customFormat="1" x14ac:dyDescent="0.2">
      <c r="A32" s="74"/>
      <c r="B32" s="143"/>
      <c r="C32" s="189"/>
      <c r="D32" s="189"/>
      <c r="E32" s="411"/>
      <c r="F32" s="398"/>
      <c r="G32" s="189"/>
      <c r="H32" s="189"/>
      <c r="I32" s="411"/>
      <c r="J32" s="398"/>
    </row>
    <row r="33" spans="1:10" s="118" customFormat="1" x14ac:dyDescent="0.2">
      <c r="A33" s="74"/>
      <c r="B33" s="412" t="s">
        <v>394</v>
      </c>
      <c r="C33" s="189">
        <v>2216.1999999999998</v>
      </c>
      <c r="D33" s="189"/>
      <c r="E33" s="411">
        <v>994.20000000000027</v>
      </c>
      <c r="F33" s="398">
        <v>3210.4</v>
      </c>
      <c r="G33" s="189">
        <v>2452.8000000000002</v>
      </c>
      <c r="H33" s="189"/>
      <c r="I33" s="411">
        <v>1074.9999999999995</v>
      </c>
      <c r="J33" s="398">
        <v>3527.7999999999997</v>
      </c>
    </row>
    <row r="34" spans="1:10" s="118" customFormat="1" x14ac:dyDescent="0.2">
      <c r="A34" s="74"/>
      <c r="B34" s="412" t="s">
        <v>395</v>
      </c>
      <c r="C34" s="189">
        <v>497.6</v>
      </c>
      <c r="D34" s="189"/>
      <c r="E34" s="414">
        <v>185.60000000000002</v>
      </c>
      <c r="F34" s="398">
        <v>683.2</v>
      </c>
      <c r="G34" s="189">
        <v>570.20000000000005</v>
      </c>
      <c r="H34" s="189"/>
      <c r="I34" s="411">
        <v>188.89999999999998</v>
      </c>
      <c r="J34" s="398">
        <v>759.1</v>
      </c>
    </row>
    <row r="35" spans="1:10" s="118" customFormat="1" x14ac:dyDescent="0.2">
      <c r="A35" s="74"/>
      <c r="B35" s="413" t="s">
        <v>396</v>
      </c>
      <c r="C35" s="186">
        <v>2713.8</v>
      </c>
      <c r="D35" s="186"/>
      <c r="E35" s="402">
        <v>1179.7999999999997</v>
      </c>
      <c r="F35" s="405">
        <v>3893.6</v>
      </c>
      <c r="G35" s="186">
        <v>3023</v>
      </c>
      <c r="H35" s="186"/>
      <c r="I35" s="402">
        <v>1263.8999999999996</v>
      </c>
      <c r="J35" s="405">
        <v>4286.8999999999996</v>
      </c>
    </row>
    <row r="36" spans="1:10" s="118" customFormat="1" x14ac:dyDescent="0.2">
      <c r="A36" s="74"/>
      <c r="B36" s="145"/>
      <c r="C36" s="415"/>
      <c r="D36" s="189"/>
      <c r="E36" s="411"/>
      <c r="F36" s="398"/>
      <c r="G36" s="189"/>
      <c r="H36" s="189"/>
      <c r="I36" s="411"/>
      <c r="J36" s="398"/>
    </row>
    <row r="37" spans="1:10" s="118" customFormat="1" x14ac:dyDescent="0.2">
      <c r="A37" s="74"/>
      <c r="B37" s="396" t="s">
        <v>397</v>
      </c>
      <c r="C37" s="189">
        <v>2439.1</v>
      </c>
      <c r="D37" s="189"/>
      <c r="E37" s="416">
        <v>0</v>
      </c>
      <c r="F37" s="398">
        <v>2439.1</v>
      </c>
      <c r="G37" s="189">
        <v>2399.6999999999998</v>
      </c>
      <c r="H37" s="189"/>
      <c r="I37" s="411">
        <v>0</v>
      </c>
      <c r="J37" s="398">
        <v>2399.6999999999998</v>
      </c>
    </row>
    <row r="38" spans="1:10" s="118" customFormat="1" x14ac:dyDescent="0.2">
      <c r="A38" s="74"/>
      <c r="B38" s="412" t="s">
        <v>221</v>
      </c>
      <c r="C38" s="189">
        <v>156.19999999999999</v>
      </c>
      <c r="D38" s="189"/>
      <c r="E38" s="411">
        <v>-156.19999999999999</v>
      </c>
      <c r="F38" s="398">
        <v>0</v>
      </c>
      <c r="G38" s="189">
        <v>159.30000000000001</v>
      </c>
      <c r="H38" s="189"/>
      <c r="I38" s="411">
        <v>-159.30000000000001</v>
      </c>
      <c r="J38" s="398">
        <v>0</v>
      </c>
    </row>
    <row r="39" spans="1:10" s="118" customFormat="1" x14ac:dyDescent="0.2">
      <c r="A39" s="74"/>
      <c r="B39" s="407" t="s">
        <v>398</v>
      </c>
      <c r="C39" s="187">
        <v>2595.3000000000002</v>
      </c>
      <c r="D39" s="187"/>
      <c r="E39" s="417">
        <v>-156.20000000000027</v>
      </c>
      <c r="F39" s="409">
        <v>2439.1</v>
      </c>
      <c r="G39" s="187">
        <v>2559</v>
      </c>
      <c r="H39" s="187"/>
      <c r="I39" s="417">
        <v>-159.30000000000018</v>
      </c>
      <c r="J39" s="409">
        <v>2399.6999999999998</v>
      </c>
    </row>
    <row r="40" spans="1:10" s="118" customFormat="1" x14ac:dyDescent="0.2">
      <c r="A40" s="74"/>
      <c r="B40" s="145"/>
      <c r="C40" s="143"/>
      <c r="D40" s="143"/>
      <c r="E40" s="143"/>
      <c r="F40" s="143"/>
      <c r="G40" s="143"/>
      <c r="H40" s="143"/>
      <c r="I40" s="143"/>
      <c r="J40" s="143"/>
    </row>
    <row r="41" spans="1:10" s="118" customFormat="1" x14ac:dyDescent="0.2">
      <c r="A41" s="74"/>
      <c r="B41" s="145"/>
      <c r="C41" s="143"/>
      <c r="D41" s="143"/>
      <c r="E41" s="143"/>
      <c r="F41" s="143"/>
      <c r="G41" s="143"/>
      <c r="H41" s="143"/>
      <c r="I41" s="143"/>
      <c r="J41" s="143"/>
    </row>
    <row r="42" spans="1:10" s="118" customFormat="1" x14ac:dyDescent="0.2">
      <c r="A42" s="74"/>
      <c r="B42" s="418" t="s">
        <v>225</v>
      </c>
      <c r="C42" s="143"/>
      <c r="D42" s="143"/>
      <c r="E42" s="143"/>
      <c r="F42" s="143"/>
      <c r="G42" s="143"/>
      <c r="H42" s="143"/>
      <c r="I42" s="143"/>
      <c r="J42" s="143"/>
    </row>
    <row r="43" spans="1:10" s="118" customFormat="1" x14ac:dyDescent="0.2">
      <c r="A43" s="74"/>
      <c r="B43" s="145"/>
      <c r="C43" s="143"/>
      <c r="D43" s="143"/>
      <c r="E43" s="143"/>
      <c r="F43" s="143"/>
      <c r="G43" s="143"/>
      <c r="H43" s="143"/>
      <c r="I43" s="143"/>
      <c r="J43" s="143"/>
    </row>
    <row r="44" spans="1:10" s="118" customFormat="1" x14ac:dyDescent="0.2">
      <c r="A44" s="74"/>
      <c r="B44" s="394"/>
      <c r="C44" s="419"/>
      <c r="D44" s="419"/>
      <c r="E44" s="419"/>
      <c r="F44" s="420" t="s">
        <v>556</v>
      </c>
      <c r="G44" s="421"/>
      <c r="H44" s="421"/>
      <c r="I44" s="421"/>
      <c r="J44" s="422" t="s">
        <v>557</v>
      </c>
    </row>
    <row r="45" spans="1:10" s="118" customFormat="1" x14ac:dyDescent="0.2">
      <c r="A45" s="74"/>
      <c r="B45" s="423" t="s">
        <v>226</v>
      </c>
      <c r="C45" s="424"/>
      <c r="D45" s="424"/>
      <c r="E45" s="143"/>
      <c r="F45" s="425">
        <v>0.53474833232261976</v>
      </c>
      <c r="G45" s="143"/>
      <c r="H45" s="143"/>
      <c r="I45" s="143"/>
      <c r="J45" s="426">
        <v>0.55488095238095236</v>
      </c>
    </row>
    <row r="46" spans="1:10" x14ac:dyDescent="0.2">
      <c r="B46" s="427" t="s">
        <v>548</v>
      </c>
      <c r="C46" s="428"/>
      <c r="D46" s="428"/>
      <c r="E46" s="143"/>
      <c r="F46" s="425">
        <v>9.4E-2</v>
      </c>
      <c r="G46" s="143"/>
      <c r="H46" s="143"/>
      <c r="I46" s="143"/>
      <c r="J46" s="426">
        <v>0.10299999999999999</v>
      </c>
    </row>
    <row r="47" spans="1:10" x14ac:dyDescent="0.2">
      <c r="B47" s="147" t="s">
        <v>233</v>
      </c>
      <c r="C47" s="428"/>
      <c r="D47" s="428"/>
      <c r="E47" s="143"/>
      <c r="F47" s="429">
        <v>0.91</v>
      </c>
      <c r="G47" s="143"/>
      <c r="H47" s="143"/>
      <c r="I47" s="143"/>
      <c r="J47" s="430">
        <v>0.94</v>
      </c>
    </row>
    <row r="48" spans="1:10" x14ac:dyDescent="0.2">
      <c r="B48" s="147" t="s">
        <v>618</v>
      </c>
      <c r="C48" s="428"/>
      <c r="D48" s="428"/>
      <c r="E48" s="143"/>
      <c r="F48" s="533">
        <v>100.27</v>
      </c>
      <c r="G48" s="143"/>
      <c r="H48" s="143"/>
      <c r="I48" s="143"/>
      <c r="J48" s="534">
        <v>113.09</v>
      </c>
    </row>
  </sheetData>
  <mergeCells count="4">
    <mergeCell ref="C25:F25"/>
    <mergeCell ref="G25:J25"/>
    <mergeCell ref="C6:F6"/>
    <mergeCell ref="G6:J6"/>
  </mergeCells>
  <pageMargins left="0.7" right="0.7" top="0.75" bottom="0.75" header="0.3" footer="0.3"/>
  <pageSetup paperSize="9" scale="77"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BN19"/>
  <sheetViews>
    <sheetView showGridLines="0" zoomScaleNormal="100" zoomScaleSheetLayoutView="100" workbookViewId="0"/>
  </sheetViews>
  <sheetFormatPr defaultRowHeight="12.75" x14ac:dyDescent="0.2"/>
  <cols>
    <col min="1" max="1" width="3.42578125" customWidth="1"/>
    <col min="2" max="2" width="49.42578125" customWidth="1"/>
  </cols>
  <sheetData>
    <row r="1" spans="2:66" ht="12.75" customHeight="1" x14ac:dyDescent="0.2">
      <c r="B1" s="1"/>
      <c r="D1" s="1"/>
      <c r="E1" s="1"/>
      <c r="F1" s="1"/>
      <c r="G1" s="1"/>
      <c r="H1" s="1"/>
    </row>
    <row r="2" spans="2:66" s="76" customFormat="1" ht="18" customHeight="1" x14ac:dyDescent="0.25">
      <c r="B2" s="191" t="s">
        <v>518</v>
      </c>
      <c r="C2" s="2"/>
      <c r="D2" s="1"/>
      <c r="E2" s="1"/>
      <c r="F2" s="1"/>
      <c r="G2" s="1"/>
      <c r="H2" s="1"/>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row>
    <row r="3" spans="2:66" s="76" customFormat="1" ht="12.75" customHeight="1" x14ac:dyDescent="0.25">
      <c r="B3" s="82"/>
      <c r="C3" s="2"/>
      <c r="D3" s="1"/>
      <c r="E3" s="1"/>
      <c r="F3" s="1"/>
      <c r="G3" s="1"/>
      <c r="H3" s="1"/>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row>
    <row r="4" spans="2:66" s="76" customFormat="1" ht="12.75" customHeight="1" x14ac:dyDescent="0.2">
      <c r="B4" s="536" t="s">
        <v>227</v>
      </c>
      <c r="C4" s="149"/>
      <c r="D4" s="5"/>
      <c r="E4" s="5"/>
      <c r="F4" s="5"/>
      <c r="G4" s="5"/>
      <c r="H4" s="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row>
    <row r="5" spans="2:66" s="77" customFormat="1" ht="25.5" customHeight="1" x14ac:dyDescent="0.2">
      <c r="B5" s="130"/>
      <c r="C5" s="464" t="s">
        <v>6</v>
      </c>
      <c r="D5" s="467"/>
      <c r="E5" s="467" t="s">
        <v>228</v>
      </c>
      <c r="F5" s="467"/>
      <c r="G5" s="467" t="s">
        <v>2</v>
      </c>
      <c r="H5" s="465"/>
    </row>
    <row r="6" spans="2:66" s="78" customFormat="1" ht="3" customHeight="1" x14ac:dyDescent="0.2">
      <c r="B6" s="5"/>
      <c r="C6" s="5"/>
      <c r="D6" s="5"/>
      <c r="E6" s="5"/>
      <c r="F6" s="5"/>
      <c r="G6" s="5"/>
      <c r="H6" s="5"/>
    </row>
    <row r="7" spans="2:66" s="78" customFormat="1" ht="12.75" customHeight="1" x14ac:dyDescent="0.2">
      <c r="B7" s="131" t="s">
        <v>0</v>
      </c>
      <c r="C7" s="339" t="s">
        <v>556</v>
      </c>
      <c r="D7" s="133" t="s">
        <v>557</v>
      </c>
      <c r="E7" s="132" t="s">
        <v>556</v>
      </c>
      <c r="F7" s="133" t="s">
        <v>557</v>
      </c>
      <c r="G7" s="132" t="s">
        <v>556</v>
      </c>
      <c r="H7" s="133" t="s">
        <v>557</v>
      </c>
    </row>
    <row r="8" spans="2:66" s="76" customFormat="1" ht="12.75" customHeight="1" x14ac:dyDescent="0.2">
      <c r="B8" s="4" t="s">
        <v>7</v>
      </c>
      <c r="C8" s="134">
        <v>239.9</v>
      </c>
      <c r="D8" s="135">
        <v>258.3</v>
      </c>
      <c r="E8" s="134">
        <v>124.8</v>
      </c>
      <c r="F8" s="135">
        <v>150.6</v>
      </c>
      <c r="G8" s="134">
        <v>70.5</v>
      </c>
      <c r="H8" s="135">
        <v>96.9</v>
      </c>
    </row>
    <row r="9" spans="2:66" s="76" customFormat="1" ht="12.75" customHeight="1" x14ac:dyDescent="0.2">
      <c r="B9" s="4" t="s">
        <v>8</v>
      </c>
      <c r="C9" s="134">
        <v>140.19999999999999</v>
      </c>
      <c r="D9" s="135">
        <v>151.30000000000001</v>
      </c>
      <c r="E9" s="134">
        <v>68.400000000000006</v>
      </c>
      <c r="F9" s="135">
        <v>75.8</v>
      </c>
      <c r="G9" s="134">
        <v>35.799999999999997</v>
      </c>
      <c r="H9" s="135">
        <v>45.2</v>
      </c>
    </row>
    <row r="10" spans="2:66" s="76" customFormat="1" ht="12.75" customHeight="1" x14ac:dyDescent="0.2">
      <c r="B10" s="4" t="s">
        <v>4</v>
      </c>
      <c r="C10" s="134">
        <v>228.3</v>
      </c>
      <c r="D10" s="135">
        <v>232</v>
      </c>
      <c r="E10" s="134">
        <v>147.1</v>
      </c>
      <c r="F10" s="135">
        <v>150.19999999999999</v>
      </c>
      <c r="G10" s="134">
        <v>102.3</v>
      </c>
      <c r="H10" s="135">
        <v>106.1</v>
      </c>
    </row>
    <row r="11" spans="2:66" s="76" customFormat="1" ht="12.75" customHeight="1" x14ac:dyDescent="0.2">
      <c r="B11" s="136" t="s">
        <v>223</v>
      </c>
      <c r="C11" s="137">
        <v>97.6</v>
      </c>
      <c r="D11" s="138">
        <v>96.6</v>
      </c>
      <c r="E11" s="137">
        <v>70.3</v>
      </c>
      <c r="F11" s="138">
        <v>70.599999999999994</v>
      </c>
      <c r="G11" s="137">
        <v>56.1</v>
      </c>
      <c r="H11" s="138">
        <v>56.4</v>
      </c>
    </row>
    <row r="12" spans="2:66" s="76" customFormat="1" ht="12.75" customHeight="1" x14ac:dyDescent="0.2">
      <c r="B12" s="136" t="s">
        <v>598</v>
      </c>
      <c r="C12" s="137">
        <v>50.9</v>
      </c>
      <c r="D12" s="138">
        <v>53.8</v>
      </c>
      <c r="E12" s="137">
        <v>32.200000000000003</v>
      </c>
      <c r="F12" s="138">
        <v>34.1</v>
      </c>
      <c r="G12" s="137">
        <v>16.600000000000001</v>
      </c>
      <c r="H12" s="138">
        <v>18.5</v>
      </c>
    </row>
    <row r="13" spans="2:66" s="76" customFormat="1" ht="12.75" customHeight="1" x14ac:dyDescent="0.2">
      <c r="B13" s="4" t="s">
        <v>41</v>
      </c>
      <c r="C13" s="134">
        <v>151.1</v>
      </c>
      <c r="D13" s="135">
        <v>134.9</v>
      </c>
      <c r="E13" s="134">
        <v>68.5</v>
      </c>
      <c r="F13" s="135">
        <v>61.7</v>
      </c>
      <c r="G13" s="134">
        <v>44.4</v>
      </c>
      <c r="H13" s="135">
        <v>40</v>
      </c>
    </row>
    <row r="14" spans="2:66" s="79" customFormat="1" ht="12.75" customHeight="1" x14ac:dyDescent="0.2">
      <c r="B14" s="136" t="s">
        <v>224</v>
      </c>
      <c r="C14" s="137">
        <v>87.8</v>
      </c>
      <c r="D14" s="138">
        <v>85.9</v>
      </c>
      <c r="E14" s="137">
        <v>41.8</v>
      </c>
      <c r="F14" s="138">
        <v>40.299999999999997</v>
      </c>
      <c r="G14" s="137">
        <v>28.8</v>
      </c>
      <c r="H14" s="138">
        <v>27.9</v>
      </c>
    </row>
    <row r="15" spans="2:66" s="76" customFormat="1" ht="12.75" customHeight="1" x14ac:dyDescent="0.2">
      <c r="B15" s="340" t="s">
        <v>163</v>
      </c>
      <c r="C15" s="134">
        <v>59.9</v>
      </c>
      <c r="D15" s="135">
        <v>56.6</v>
      </c>
      <c r="E15" s="134">
        <v>47.2</v>
      </c>
      <c r="F15" s="135">
        <v>45.6</v>
      </c>
      <c r="G15" s="134">
        <v>35</v>
      </c>
      <c r="H15" s="135">
        <v>33.799999999999997</v>
      </c>
    </row>
    <row r="16" spans="2:66" s="79" customFormat="1" ht="12.75" customHeight="1" x14ac:dyDescent="0.2">
      <c r="B16" s="341" t="s">
        <v>544</v>
      </c>
      <c r="C16" s="134">
        <v>1</v>
      </c>
      <c r="D16" s="135">
        <v>0.5</v>
      </c>
      <c r="E16" s="134">
        <v>-15.1</v>
      </c>
      <c r="F16" s="135">
        <v>-17.799999999999997</v>
      </c>
      <c r="G16" s="134">
        <v>-19.2</v>
      </c>
      <c r="H16" s="135">
        <v>-21.4</v>
      </c>
    </row>
    <row r="17" spans="2:8" s="76" customFormat="1" ht="12.75" customHeight="1" x14ac:dyDescent="0.2">
      <c r="B17" s="139" t="s">
        <v>264</v>
      </c>
      <c r="C17" s="140">
        <v>820.4</v>
      </c>
      <c r="D17" s="141">
        <v>833.6</v>
      </c>
      <c r="E17" s="140">
        <v>440.9</v>
      </c>
      <c r="F17" s="141">
        <v>466.1</v>
      </c>
      <c r="G17" s="140">
        <v>268.8</v>
      </c>
      <c r="H17" s="141">
        <v>300.60000000000002</v>
      </c>
    </row>
    <row r="19" spans="2:8" x14ac:dyDescent="0.2">
      <c r="B19" s="86"/>
    </row>
  </sheetData>
  <mergeCells count="3">
    <mergeCell ref="C5:D5"/>
    <mergeCell ref="E5:F5"/>
    <mergeCell ref="G5:H5"/>
  </mergeCells>
  <pageMargins left="0.7" right="0.7" top="0.75" bottom="0.75" header="0.3" footer="0.3"/>
  <pageSetup paperSize="9" scale="82"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BN17"/>
  <sheetViews>
    <sheetView showGridLines="0" zoomScaleNormal="100" zoomScaleSheetLayoutView="100" workbookViewId="0"/>
  </sheetViews>
  <sheetFormatPr defaultRowHeight="12.75" x14ac:dyDescent="0.2"/>
  <cols>
    <col min="1" max="1" width="3.42578125" customWidth="1"/>
    <col min="2" max="2" width="49.42578125" customWidth="1"/>
  </cols>
  <sheetData>
    <row r="1" spans="2:66" ht="12.75" customHeight="1" x14ac:dyDescent="0.2">
      <c r="B1" s="1"/>
      <c r="D1" s="1"/>
    </row>
    <row r="2" spans="2:66" s="76" customFormat="1" ht="18" customHeight="1" x14ac:dyDescent="0.25">
      <c r="B2" s="191" t="s">
        <v>517</v>
      </c>
      <c r="C2" s="2"/>
      <c r="D2" s="1"/>
      <c r="E2" s="1"/>
      <c r="F2" s="1"/>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row>
    <row r="3" spans="2:66" s="76" customFormat="1" ht="12.75" customHeight="1" x14ac:dyDescent="0.25">
      <c r="B3" s="82"/>
      <c r="C3" s="2"/>
      <c r="D3" s="1"/>
      <c r="E3" s="1"/>
      <c r="F3" s="1"/>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row>
    <row r="4" spans="2:66" ht="12.75" customHeight="1" x14ac:dyDescent="0.2">
      <c r="B4" s="271" t="s">
        <v>408</v>
      </c>
      <c r="C4" s="272"/>
      <c r="D4" s="272"/>
    </row>
    <row r="5" spans="2:66" x14ac:dyDescent="0.2">
      <c r="B5" s="272"/>
      <c r="C5" s="272"/>
      <c r="D5" s="273"/>
    </row>
    <row r="6" spans="2:66" x14ac:dyDescent="0.2">
      <c r="B6" s="274" t="s">
        <v>0</v>
      </c>
      <c r="C6" s="246">
        <v>42916</v>
      </c>
      <c r="D6" s="247">
        <v>42735</v>
      </c>
    </row>
    <row r="7" spans="2:66" x14ac:dyDescent="0.2">
      <c r="B7" s="272"/>
      <c r="C7" s="275"/>
      <c r="D7" s="276"/>
    </row>
    <row r="8" spans="2:66" x14ac:dyDescent="0.2">
      <c r="B8" s="277" t="s">
        <v>519</v>
      </c>
      <c r="C8" s="278">
        <v>2653.7</v>
      </c>
      <c r="D8" s="279">
        <v>2865.9</v>
      </c>
    </row>
    <row r="9" spans="2:66" x14ac:dyDescent="0.2">
      <c r="B9" s="277" t="s">
        <v>520</v>
      </c>
      <c r="C9" s="278">
        <v>150</v>
      </c>
      <c r="D9" s="279">
        <v>257.5</v>
      </c>
    </row>
    <row r="10" spans="2:66" x14ac:dyDescent="0.2">
      <c r="B10" s="272"/>
      <c r="C10" s="278"/>
      <c r="D10" s="279"/>
    </row>
    <row r="11" spans="2:66" x14ac:dyDescent="0.2">
      <c r="B11" s="280" t="s">
        <v>521</v>
      </c>
      <c r="C11" s="281">
        <v>2803.7</v>
      </c>
      <c r="D11" s="282">
        <v>3123.4</v>
      </c>
    </row>
    <row r="12" spans="2:66" x14ac:dyDescent="0.2">
      <c r="B12" s="272"/>
      <c r="C12" s="278"/>
      <c r="D12" s="279"/>
    </row>
    <row r="13" spans="2:66" x14ac:dyDescent="0.2">
      <c r="B13" s="283" t="s">
        <v>522</v>
      </c>
      <c r="C13" s="278">
        <v>25.2</v>
      </c>
      <c r="D13" s="279">
        <v>3</v>
      </c>
    </row>
    <row r="14" spans="2:66" x14ac:dyDescent="0.2">
      <c r="B14" s="277" t="s">
        <v>523</v>
      </c>
      <c r="C14" s="278">
        <v>53.1</v>
      </c>
      <c r="D14" s="279">
        <v>8.1999999999999993</v>
      </c>
    </row>
    <row r="15" spans="2:66" x14ac:dyDescent="0.2">
      <c r="B15" s="277" t="s">
        <v>461</v>
      </c>
      <c r="C15" s="278">
        <v>-317.39999999999998</v>
      </c>
      <c r="D15" s="279">
        <v>-457.7</v>
      </c>
    </row>
    <row r="16" spans="2:66" x14ac:dyDescent="0.2">
      <c r="B16" s="272"/>
      <c r="C16" s="278"/>
      <c r="D16" s="279"/>
    </row>
    <row r="17" spans="2:4" x14ac:dyDescent="0.2">
      <c r="B17" s="284" t="s">
        <v>408</v>
      </c>
      <c r="C17" s="285">
        <v>2564.5999999999995</v>
      </c>
      <c r="D17" s="286">
        <v>2676.9</v>
      </c>
    </row>
  </sheetData>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E23"/>
  <sheetViews>
    <sheetView showGridLines="0" zoomScaleNormal="100" zoomScaleSheetLayoutView="100" workbookViewId="0"/>
  </sheetViews>
  <sheetFormatPr defaultColWidth="9.140625" defaultRowHeight="12" x14ac:dyDescent="0.2"/>
  <cols>
    <col min="1" max="1" width="3.42578125" style="74" customWidth="1"/>
    <col min="2" max="2" width="60.5703125" style="74" bestFit="1" customWidth="1"/>
    <col min="3" max="5" width="9.140625" style="74" customWidth="1"/>
    <col min="6" max="16384" width="9.140625" style="74"/>
  </cols>
  <sheetData>
    <row r="1" spans="2:5" ht="12.75" customHeight="1" x14ac:dyDescent="0.2">
      <c r="B1" s="126"/>
      <c r="C1" s="126"/>
      <c r="D1" s="126"/>
      <c r="E1" s="126"/>
    </row>
    <row r="2" spans="2:5" ht="18" customHeight="1" x14ac:dyDescent="0.25">
      <c r="B2" s="191" t="s">
        <v>231</v>
      </c>
      <c r="C2" s="126"/>
      <c r="D2" s="126"/>
      <c r="E2" s="126"/>
    </row>
    <row r="3" spans="2:5" ht="12.75" customHeight="1" x14ac:dyDescent="0.2">
      <c r="B3" s="126"/>
      <c r="C3" s="126"/>
      <c r="D3" s="126"/>
      <c r="E3" s="126"/>
    </row>
    <row r="4" spans="2:5" ht="12.75" customHeight="1" x14ac:dyDescent="0.2">
      <c r="B4" s="129" t="s">
        <v>207</v>
      </c>
    </row>
    <row r="5" spans="2:5" ht="12.75" x14ac:dyDescent="0.2">
      <c r="B5" s="131" t="s">
        <v>0</v>
      </c>
      <c r="C5" s="132" t="s">
        <v>599</v>
      </c>
      <c r="D5" s="133" t="s">
        <v>587</v>
      </c>
      <c r="E5" s="133" t="s">
        <v>600</v>
      </c>
    </row>
    <row r="6" spans="2:5" ht="12.75" x14ac:dyDescent="0.2">
      <c r="B6" s="153" t="s">
        <v>6</v>
      </c>
      <c r="C6" s="120">
        <v>327.49999999999994</v>
      </c>
      <c r="D6" s="121">
        <v>341.8</v>
      </c>
      <c r="E6" s="121">
        <v>332</v>
      </c>
    </row>
    <row r="7" spans="2:5" ht="12.75" x14ac:dyDescent="0.2">
      <c r="B7" s="153"/>
      <c r="C7" s="120"/>
      <c r="D7" s="121"/>
      <c r="E7" s="121"/>
    </row>
    <row r="8" spans="2:5" ht="12.75" x14ac:dyDescent="0.2">
      <c r="B8" s="483" t="s">
        <v>250</v>
      </c>
      <c r="C8" s="120"/>
      <c r="D8" s="121"/>
      <c r="E8" s="121"/>
    </row>
    <row r="9" spans="2:5" ht="12.75" x14ac:dyDescent="0.2">
      <c r="B9" s="485" t="s">
        <v>205</v>
      </c>
      <c r="C9" s="120">
        <v>191.00000000000003</v>
      </c>
      <c r="D9" s="121">
        <v>203.1</v>
      </c>
      <c r="E9" s="121">
        <v>206.2</v>
      </c>
    </row>
    <row r="10" spans="2:5" ht="12.75" x14ac:dyDescent="0.2">
      <c r="B10" s="153" t="s">
        <v>2</v>
      </c>
      <c r="C10" s="120">
        <v>122.70000000000002</v>
      </c>
      <c r="D10" s="121">
        <v>135.4</v>
      </c>
      <c r="E10" s="121">
        <v>140.6</v>
      </c>
    </row>
    <row r="11" spans="2:5" ht="12.75" x14ac:dyDescent="0.2">
      <c r="B11" s="289" t="s">
        <v>1</v>
      </c>
      <c r="C11" s="120">
        <v>73.900000000000006</v>
      </c>
      <c r="D11" s="121">
        <v>76.5</v>
      </c>
      <c r="E11" s="121">
        <v>77.100000000000009</v>
      </c>
    </row>
    <row r="12" spans="2:5" ht="12.75" x14ac:dyDescent="0.2">
      <c r="B12" s="153" t="s">
        <v>255</v>
      </c>
      <c r="C12" s="124">
        <v>0.57999999999999996</v>
      </c>
      <c r="D12" s="125">
        <v>0.6</v>
      </c>
      <c r="E12" s="125">
        <v>0.60000000000000009</v>
      </c>
    </row>
    <row r="13" spans="2:5" ht="14.25" customHeight="1" x14ac:dyDescent="0.2">
      <c r="B13" s="153"/>
      <c r="C13" s="111"/>
      <c r="D13" s="121"/>
      <c r="E13" s="121"/>
    </row>
    <row r="14" spans="2:5" ht="12.75" x14ac:dyDescent="0.2">
      <c r="B14" s="483" t="s">
        <v>251</v>
      </c>
      <c r="C14" s="120"/>
      <c r="D14" s="121"/>
      <c r="E14" s="121"/>
    </row>
    <row r="15" spans="2:5" ht="12.75" x14ac:dyDescent="0.2">
      <c r="B15" s="153" t="s">
        <v>205</v>
      </c>
      <c r="C15" s="120">
        <v>188.9</v>
      </c>
      <c r="D15" s="121">
        <v>203.1</v>
      </c>
      <c r="E15" s="121">
        <v>130.30000000000001</v>
      </c>
    </row>
    <row r="16" spans="2:5" ht="12.75" x14ac:dyDescent="0.2">
      <c r="B16" s="153" t="s">
        <v>2</v>
      </c>
      <c r="C16" s="120">
        <v>120.6</v>
      </c>
      <c r="D16" s="121">
        <v>135.4</v>
      </c>
      <c r="E16" s="121">
        <v>64.700000000000045</v>
      </c>
    </row>
    <row r="17" spans="2:5" ht="12.75" x14ac:dyDescent="0.2">
      <c r="B17" s="153" t="s">
        <v>1</v>
      </c>
      <c r="C17" s="120">
        <v>72.300000000000011</v>
      </c>
      <c r="D17" s="121">
        <v>76.5</v>
      </c>
      <c r="E17" s="121">
        <v>6.5</v>
      </c>
    </row>
    <row r="18" spans="2:5" ht="12.75" x14ac:dyDescent="0.2">
      <c r="B18" s="153" t="s">
        <v>255</v>
      </c>
      <c r="C18" s="124">
        <v>0.56999999999999995</v>
      </c>
      <c r="D18" s="125">
        <v>0.6</v>
      </c>
      <c r="E18" s="125">
        <v>0.05</v>
      </c>
    </row>
    <row r="19" spans="2:5" ht="12.75" x14ac:dyDescent="0.2">
      <c r="B19" s="289"/>
      <c r="C19" s="120"/>
      <c r="D19" s="121"/>
      <c r="E19" s="121"/>
    </row>
    <row r="20" spans="2:5" ht="12.75" x14ac:dyDescent="0.2">
      <c r="B20" s="289" t="s">
        <v>215</v>
      </c>
      <c r="C20" s="91">
        <v>0.9</v>
      </c>
      <c r="D20" s="92">
        <v>0.91</v>
      </c>
      <c r="E20" s="92">
        <v>0.94</v>
      </c>
    </row>
    <row r="21" spans="2:5" ht="12.75" x14ac:dyDescent="0.2">
      <c r="B21" s="289" t="s">
        <v>9</v>
      </c>
      <c r="C21" s="120">
        <v>35.9</v>
      </c>
      <c r="D21" s="121">
        <v>35.700000000000003</v>
      </c>
      <c r="E21" s="121">
        <v>33.6</v>
      </c>
    </row>
    <row r="22" spans="2:5" ht="12.75" x14ac:dyDescent="0.2">
      <c r="B22" s="289" t="s">
        <v>10</v>
      </c>
      <c r="C22" s="124">
        <v>2.2000000000000002</v>
      </c>
      <c r="D22" s="125">
        <v>1.98</v>
      </c>
      <c r="E22" s="125">
        <v>2.16</v>
      </c>
    </row>
    <row r="23" spans="2:5" ht="12.75" x14ac:dyDescent="0.2">
      <c r="B23" s="489" t="s">
        <v>548</v>
      </c>
      <c r="C23" s="292">
        <v>9.5000000000000001E-2</v>
      </c>
      <c r="D23" s="293">
        <v>9.9000000000000005E-2</v>
      </c>
      <c r="E23" s="293">
        <v>0.106</v>
      </c>
    </row>
  </sheetData>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N35"/>
  <sheetViews>
    <sheetView showGridLines="0" zoomScaleNormal="100" zoomScaleSheetLayoutView="100" workbookViewId="0"/>
  </sheetViews>
  <sheetFormatPr defaultColWidth="9.140625" defaultRowHeight="12" x14ac:dyDescent="0.2"/>
  <cols>
    <col min="1" max="1" width="3.42578125" style="74" customWidth="1"/>
    <col min="2" max="2" width="49.140625" style="74" customWidth="1"/>
    <col min="3" max="13" width="9" style="74" customWidth="1"/>
    <col min="14" max="16384" width="9.140625" style="74"/>
  </cols>
  <sheetData>
    <row r="1" spans="2:14" ht="12.75" customHeight="1" x14ac:dyDescent="0.2">
      <c r="B1" s="126"/>
      <c r="C1" s="126"/>
      <c r="D1" s="126"/>
      <c r="E1" s="126"/>
      <c r="F1" s="126"/>
      <c r="G1" s="126"/>
      <c r="H1" s="126"/>
      <c r="I1" s="126"/>
      <c r="J1" s="126"/>
    </row>
    <row r="2" spans="2:14" ht="18" customHeight="1" x14ac:dyDescent="0.25">
      <c r="B2" s="191" t="s">
        <v>511</v>
      </c>
      <c r="C2" s="126"/>
      <c r="D2" s="126"/>
      <c r="E2" s="126"/>
      <c r="F2" s="126"/>
      <c r="G2" s="126"/>
      <c r="H2" s="126"/>
      <c r="I2" s="126"/>
      <c r="J2" s="126"/>
    </row>
    <row r="3" spans="2:14" ht="12.75" customHeight="1" x14ac:dyDescent="0.25">
      <c r="B3" s="191"/>
      <c r="C3" s="126"/>
      <c r="D3" s="126"/>
      <c r="E3" s="126"/>
      <c r="F3" s="126"/>
      <c r="G3" s="126"/>
      <c r="H3" s="126"/>
      <c r="I3" s="126"/>
      <c r="J3" s="126"/>
    </row>
    <row r="4" spans="2:14" ht="12.75" customHeight="1" x14ac:dyDescent="0.2">
      <c r="B4" s="449" t="s">
        <v>619</v>
      </c>
      <c r="C4" s="535"/>
      <c r="D4" s="535"/>
      <c r="E4" s="432"/>
      <c r="F4" s="432"/>
      <c r="G4" s="432"/>
      <c r="H4" s="432"/>
      <c r="I4" s="432"/>
      <c r="J4" s="432"/>
      <c r="K4" s="432"/>
      <c r="L4" s="432"/>
      <c r="M4" s="432"/>
      <c r="N4" s="432"/>
    </row>
    <row r="5" spans="2:14" ht="39.75" customHeight="1" x14ac:dyDescent="0.2">
      <c r="B5" s="431"/>
      <c r="C5" s="468" t="s">
        <v>6</v>
      </c>
      <c r="D5" s="468"/>
      <c r="E5" s="469"/>
      <c r="F5" s="469" t="s">
        <v>234</v>
      </c>
      <c r="G5" s="469"/>
      <c r="H5" s="469"/>
      <c r="I5" s="469" t="s">
        <v>543</v>
      </c>
      <c r="J5" s="469"/>
      <c r="K5" s="469"/>
      <c r="L5" s="469" t="s">
        <v>2</v>
      </c>
      <c r="M5" s="470"/>
      <c r="N5" s="470"/>
    </row>
    <row r="6" spans="2:14" ht="12.75" x14ac:dyDescent="0.2">
      <c r="B6" s="432"/>
      <c r="C6" s="432"/>
      <c r="D6" s="432"/>
      <c r="E6" s="432"/>
      <c r="F6" s="432"/>
      <c r="G6" s="432"/>
      <c r="H6" s="432"/>
      <c r="I6" s="432"/>
      <c r="J6" s="432"/>
      <c r="K6" s="432"/>
      <c r="L6" s="432"/>
      <c r="M6" s="432"/>
      <c r="N6" s="432"/>
    </row>
    <row r="7" spans="2:14" ht="12.75" x14ac:dyDescent="0.2">
      <c r="B7" s="433" t="s">
        <v>0</v>
      </c>
      <c r="C7" s="434" t="s">
        <v>599</v>
      </c>
      <c r="D7" s="435" t="s">
        <v>587</v>
      </c>
      <c r="E7" s="435" t="s">
        <v>600</v>
      </c>
      <c r="F7" s="436" t="s">
        <v>599</v>
      </c>
      <c r="G7" s="435" t="s">
        <v>587</v>
      </c>
      <c r="H7" s="435" t="s">
        <v>600</v>
      </c>
      <c r="I7" s="436" t="s">
        <v>599</v>
      </c>
      <c r="J7" s="435" t="s">
        <v>587</v>
      </c>
      <c r="K7" s="435" t="s">
        <v>600</v>
      </c>
      <c r="L7" s="436" t="s">
        <v>599</v>
      </c>
      <c r="M7" s="435" t="s">
        <v>587</v>
      </c>
      <c r="N7" s="435" t="s">
        <v>600</v>
      </c>
    </row>
    <row r="8" spans="2:14" ht="12.75" x14ac:dyDescent="0.2">
      <c r="B8" s="437" t="s">
        <v>7</v>
      </c>
      <c r="C8" s="438">
        <v>116.2</v>
      </c>
      <c r="D8" s="439">
        <v>119.2</v>
      </c>
      <c r="E8" s="439">
        <v>125.5</v>
      </c>
      <c r="F8" s="438">
        <v>27.1</v>
      </c>
      <c r="G8" s="439">
        <v>26.2</v>
      </c>
      <c r="H8" s="439">
        <v>26.4</v>
      </c>
      <c r="I8" s="438">
        <v>0.5</v>
      </c>
      <c r="J8" s="439">
        <v>0.4</v>
      </c>
      <c r="K8" s="439">
        <v>0.4</v>
      </c>
      <c r="L8" s="438">
        <v>32.199999999999996</v>
      </c>
      <c r="M8" s="439">
        <v>36.9</v>
      </c>
      <c r="N8" s="439">
        <v>46.1</v>
      </c>
    </row>
    <row r="9" spans="2:14" ht="12.75" x14ac:dyDescent="0.2">
      <c r="B9" s="437" t="s">
        <v>8</v>
      </c>
      <c r="C9" s="438">
        <v>44.4</v>
      </c>
      <c r="D9" s="439">
        <v>44.6</v>
      </c>
      <c r="E9" s="439">
        <v>43</v>
      </c>
      <c r="F9" s="438">
        <v>11</v>
      </c>
      <c r="G9" s="439">
        <v>10.7</v>
      </c>
      <c r="H9" s="439">
        <v>10.1</v>
      </c>
      <c r="I9" s="438">
        <v>8.9</v>
      </c>
      <c r="J9" s="439">
        <v>8.6999999999999993</v>
      </c>
      <c r="K9" s="439">
        <v>9.9</v>
      </c>
      <c r="L9" s="438">
        <v>16.399999999999999</v>
      </c>
      <c r="M9" s="439">
        <v>16.899999999999999</v>
      </c>
      <c r="N9" s="439">
        <v>18</v>
      </c>
    </row>
    <row r="10" spans="2:14" ht="12.75" x14ac:dyDescent="0.2">
      <c r="B10" s="437" t="s">
        <v>4</v>
      </c>
      <c r="C10" s="438">
        <v>94.6</v>
      </c>
      <c r="D10" s="439">
        <v>99.5</v>
      </c>
      <c r="E10" s="439">
        <v>97.1</v>
      </c>
      <c r="F10" s="438">
        <v>16.299999999999997</v>
      </c>
      <c r="G10" s="439">
        <v>16.600000000000001</v>
      </c>
      <c r="H10" s="439">
        <v>16.600000000000001</v>
      </c>
      <c r="I10" s="438">
        <v>11.5</v>
      </c>
      <c r="J10" s="439">
        <v>11.9</v>
      </c>
      <c r="K10" s="439">
        <v>12.5</v>
      </c>
      <c r="L10" s="438">
        <v>54</v>
      </c>
      <c r="M10" s="439">
        <v>58.8</v>
      </c>
      <c r="N10" s="439">
        <v>59</v>
      </c>
    </row>
    <row r="11" spans="2:14" x14ac:dyDescent="0.2">
      <c r="B11" s="440" t="s">
        <v>223</v>
      </c>
      <c r="C11" s="441">
        <v>67.900000000000006</v>
      </c>
      <c r="D11" s="442">
        <v>71.600000000000009</v>
      </c>
      <c r="E11" s="442">
        <v>70.3</v>
      </c>
      <c r="F11" s="441">
        <v>10.4</v>
      </c>
      <c r="G11" s="442">
        <v>10.3</v>
      </c>
      <c r="H11" s="442">
        <v>10.4</v>
      </c>
      <c r="I11" s="441">
        <v>0.2</v>
      </c>
      <c r="J11" s="442">
        <v>0.3</v>
      </c>
      <c r="K11" s="442">
        <v>0.2</v>
      </c>
      <c r="L11" s="441">
        <v>38.4</v>
      </c>
      <c r="M11" s="442">
        <v>42.4</v>
      </c>
      <c r="N11" s="442">
        <v>42.1</v>
      </c>
    </row>
    <row r="12" spans="2:14" x14ac:dyDescent="0.2">
      <c r="B12" s="440" t="s">
        <v>585</v>
      </c>
      <c r="C12" s="441">
        <v>6.8999999999999995</v>
      </c>
      <c r="D12" s="442">
        <v>7.1</v>
      </c>
      <c r="E12" s="442">
        <v>7.4</v>
      </c>
      <c r="F12" s="441">
        <v>2.2999999999999998</v>
      </c>
      <c r="G12" s="442">
        <v>2.2999999999999998</v>
      </c>
      <c r="H12" s="442">
        <v>2.4</v>
      </c>
      <c r="I12" s="441">
        <v>4</v>
      </c>
      <c r="J12" s="442">
        <v>4.7</v>
      </c>
      <c r="K12" s="442">
        <v>4.8</v>
      </c>
      <c r="L12" s="441">
        <v>3.3000000000000003</v>
      </c>
      <c r="M12" s="442">
        <v>4.3</v>
      </c>
      <c r="N12" s="442">
        <v>4.8</v>
      </c>
    </row>
    <row r="13" spans="2:14" ht="12.75" x14ac:dyDescent="0.2">
      <c r="B13" s="437" t="s">
        <v>41</v>
      </c>
      <c r="C13" s="438">
        <v>71.8</v>
      </c>
      <c r="D13" s="439">
        <v>78.099999999999994</v>
      </c>
      <c r="E13" s="439">
        <v>66.099999999999994</v>
      </c>
      <c r="F13" s="438">
        <v>11.8</v>
      </c>
      <c r="G13" s="439">
        <v>12.1</v>
      </c>
      <c r="H13" s="439">
        <v>10.8</v>
      </c>
      <c r="I13" s="438">
        <v>0.3</v>
      </c>
      <c r="J13" s="439">
        <v>0.2</v>
      </c>
      <c r="K13" s="439">
        <v>0.1</v>
      </c>
      <c r="L13" s="438">
        <v>20.6</v>
      </c>
      <c r="M13" s="439">
        <v>24.3</v>
      </c>
      <c r="N13" s="439">
        <v>19.7</v>
      </c>
    </row>
    <row r="14" spans="2:14" x14ac:dyDescent="0.2">
      <c r="B14" s="440" t="s">
        <v>224</v>
      </c>
      <c r="C14" s="441">
        <v>42.7</v>
      </c>
      <c r="D14" s="442">
        <v>45.1</v>
      </c>
      <c r="E14" s="442">
        <v>42.5</v>
      </c>
      <c r="F14" s="441">
        <v>6.4</v>
      </c>
      <c r="G14" s="442">
        <v>6.4</v>
      </c>
      <c r="H14" s="442">
        <v>6.2</v>
      </c>
      <c r="I14" s="441">
        <v>0.2</v>
      </c>
      <c r="J14" s="442">
        <v>0.1</v>
      </c>
      <c r="K14" s="442">
        <v>0.2</v>
      </c>
      <c r="L14" s="441">
        <v>13.8</v>
      </c>
      <c r="M14" s="442">
        <v>15.6</v>
      </c>
      <c r="N14" s="442">
        <v>14.5</v>
      </c>
    </row>
    <row r="15" spans="2:14" ht="14.25" customHeight="1" x14ac:dyDescent="0.2">
      <c r="B15" s="340" t="s">
        <v>163</v>
      </c>
      <c r="C15" s="438">
        <v>0</v>
      </c>
      <c r="D15" s="439">
        <v>0</v>
      </c>
      <c r="E15" s="439">
        <v>0</v>
      </c>
      <c r="F15" s="438">
        <v>0</v>
      </c>
      <c r="G15" s="439">
        <v>0</v>
      </c>
      <c r="H15" s="439">
        <v>0</v>
      </c>
      <c r="I15" s="438">
        <v>9.4</v>
      </c>
      <c r="J15" s="439">
        <v>9.4</v>
      </c>
      <c r="K15" s="439">
        <v>8.1999999999999993</v>
      </c>
      <c r="L15" s="438">
        <v>8.6</v>
      </c>
      <c r="M15" s="439">
        <v>8.6999999999999993</v>
      </c>
      <c r="N15" s="439">
        <v>8.3000000000000007</v>
      </c>
    </row>
    <row r="16" spans="2:14" ht="12.75" x14ac:dyDescent="0.2">
      <c r="B16" s="341" t="s">
        <v>544</v>
      </c>
      <c r="C16" s="438">
        <v>0.5</v>
      </c>
      <c r="D16" s="439">
        <v>0.4</v>
      </c>
      <c r="E16" s="439">
        <v>0.3</v>
      </c>
      <c r="F16" s="438">
        <v>2.1</v>
      </c>
      <c r="G16" s="439">
        <v>2.1</v>
      </c>
      <c r="H16" s="439">
        <v>1.7</v>
      </c>
      <c r="I16" s="438">
        <v>0.1</v>
      </c>
      <c r="J16" s="439">
        <v>0.1</v>
      </c>
      <c r="K16" s="439">
        <v>-0.1</v>
      </c>
      <c r="L16" s="438">
        <v>-9.1</v>
      </c>
      <c r="M16" s="439">
        <v>-10.199999999999999</v>
      </c>
      <c r="N16" s="439">
        <v>-10.5</v>
      </c>
    </row>
    <row r="17" spans="2:14" ht="12.75" x14ac:dyDescent="0.2">
      <c r="B17" s="443" t="s">
        <v>264</v>
      </c>
      <c r="C17" s="444">
        <v>327.5</v>
      </c>
      <c r="D17" s="445">
        <v>341.8</v>
      </c>
      <c r="E17" s="445">
        <v>332</v>
      </c>
      <c r="F17" s="444">
        <v>68.3</v>
      </c>
      <c r="G17" s="445">
        <v>67.7</v>
      </c>
      <c r="H17" s="445">
        <v>65.599999999999994</v>
      </c>
      <c r="I17" s="444">
        <v>30.7</v>
      </c>
      <c r="J17" s="445">
        <v>30.7</v>
      </c>
      <c r="K17" s="445">
        <v>31</v>
      </c>
      <c r="L17" s="444">
        <v>122.7</v>
      </c>
      <c r="M17" s="445">
        <v>135.4</v>
      </c>
      <c r="N17" s="445">
        <v>140.6</v>
      </c>
    </row>
    <row r="18" spans="2:14" ht="12.75" x14ac:dyDescent="0.2">
      <c r="B18" s="432"/>
      <c r="C18" s="439"/>
      <c r="D18" s="439"/>
      <c r="E18" s="439"/>
      <c r="F18" s="439"/>
      <c r="G18" s="439"/>
      <c r="H18" s="439"/>
      <c r="I18" s="439"/>
      <c r="J18" s="439"/>
      <c r="K18" s="439"/>
      <c r="L18" s="438"/>
      <c r="M18" s="438"/>
      <c r="N18" s="439"/>
    </row>
    <row r="19" spans="2:14" ht="12.75" x14ac:dyDescent="0.2">
      <c r="B19" s="446" t="s">
        <v>545</v>
      </c>
      <c r="C19" s="439"/>
      <c r="D19" s="439"/>
      <c r="E19" s="439"/>
      <c r="F19" s="439"/>
      <c r="G19" s="439"/>
      <c r="H19" s="439"/>
      <c r="I19" s="439"/>
      <c r="J19" s="439"/>
      <c r="K19" s="439"/>
      <c r="L19" s="438"/>
      <c r="M19" s="438"/>
      <c r="N19" s="439"/>
    </row>
    <row r="20" spans="2:14" ht="12.75" x14ac:dyDescent="0.2">
      <c r="B20" s="447" t="s">
        <v>7</v>
      </c>
      <c r="C20" s="439"/>
      <c r="D20" s="439"/>
      <c r="E20" s="439"/>
      <c r="F20" s="439"/>
      <c r="G20" s="439"/>
      <c r="H20" s="439"/>
      <c r="I20" s="439"/>
      <c r="J20" s="439"/>
      <c r="K20" s="439"/>
      <c r="L20" s="438">
        <v>-2.1</v>
      </c>
      <c r="M20" s="438">
        <v>0</v>
      </c>
      <c r="N20" s="439">
        <v>0</v>
      </c>
    </row>
    <row r="21" spans="2:14" ht="12.75" x14ac:dyDescent="0.2">
      <c r="B21" s="447" t="s">
        <v>8</v>
      </c>
      <c r="C21" s="439"/>
      <c r="D21" s="439"/>
      <c r="E21" s="439"/>
      <c r="F21" s="439"/>
      <c r="G21" s="439"/>
      <c r="H21" s="439"/>
      <c r="I21" s="439"/>
      <c r="J21" s="439"/>
      <c r="K21" s="439"/>
      <c r="L21" s="438">
        <v>0</v>
      </c>
      <c r="M21" s="438">
        <v>0</v>
      </c>
      <c r="N21" s="439">
        <v>-43.8</v>
      </c>
    </row>
    <row r="22" spans="2:14" ht="12.75" x14ac:dyDescent="0.2">
      <c r="B22" s="447" t="s">
        <v>4</v>
      </c>
      <c r="C22" s="439"/>
      <c r="D22" s="439"/>
      <c r="E22" s="439"/>
      <c r="F22" s="439"/>
      <c r="G22" s="439"/>
      <c r="H22" s="439"/>
      <c r="I22" s="439"/>
      <c r="J22" s="439"/>
      <c r="K22" s="439"/>
      <c r="L22" s="438">
        <v>0</v>
      </c>
      <c r="M22" s="438">
        <v>0</v>
      </c>
      <c r="N22" s="439">
        <v>-25.5</v>
      </c>
    </row>
    <row r="23" spans="2:14" ht="12.75" x14ac:dyDescent="0.2">
      <c r="B23" s="447" t="s">
        <v>41</v>
      </c>
      <c r="C23" s="439"/>
      <c r="D23" s="439"/>
      <c r="E23" s="439"/>
      <c r="F23" s="439"/>
      <c r="G23" s="439"/>
      <c r="H23" s="439"/>
      <c r="I23" s="439"/>
      <c r="J23" s="439"/>
      <c r="K23" s="439"/>
      <c r="L23" s="438">
        <v>0</v>
      </c>
      <c r="M23" s="438">
        <v>0</v>
      </c>
      <c r="N23" s="439">
        <v>-4.5</v>
      </c>
    </row>
    <row r="24" spans="2:14" ht="12.75" x14ac:dyDescent="0.2">
      <c r="B24" s="447" t="s">
        <v>163</v>
      </c>
      <c r="C24" s="439"/>
      <c r="D24" s="439"/>
      <c r="E24" s="439"/>
      <c r="F24" s="439"/>
      <c r="G24" s="439"/>
      <c r="H24" s="439"/>
      <c r="I24" s="439"/>
      <c r="J24" s="439"/>
      <c r="K24" s="439"/>
      <c r="L24" s="438">
        <v>0</v>
      </c>
      <c r="M24" s="438">
        <v>0</v>
      </c>
      <c r="N24" s="439">
        <v>0</v>
      </c>
    </row>
    <row r="25" spans="2:14" ht="12.75" x14ac:dyDescent="0.2">
      <c r="B25" s="448" t="s">
        <v>544</v>
      </c>
      <c r="C25" s="439"/>
      <c r="D25" s="439"/>
      <c r="E25" s="439"/>
      <c r="F25" s="439"/>
      <c r="G25" s="439"/>
      <c r="H25" s="439"/>
      <c r="I25" s="439"/>
      <c r="J25" s="439"/>
      <c r="K25" s="439"/>
      <c r="L25" s="438">
        <v>0</v>
      </c>
      <c r="M25" s="438">
        <v>0</v>
      </c>
      <c r="N25" s="439">
        <v>-2.1</v>
      </c>
    </row>
    <row r="26" spans="2:14" ht="12.75" x14ac:dyDescent="0.2">
      <c r="B26" s="443" t="s">
        <v>235</v>
      </c>
      <c r="C26" s="445"/>
      <c r="D26" s="445"/>
      <c r="E26" s="445"/>
      <c r="F26" s="445"/>
      <c r="G26" s="445"/>
      <c r="H26" s="445"/>
      <c r="I26" s="445"/>
      <c r="J26" s="445"/>
      <c r="K26" s="445"/>
      <c r="L26" s="444">
        <v>120.6</v>
      </c>
      <c r="M26" s="444">
        <v>135.4</v>
      </c>
      <c r="N26" s="445">
        <v>64.7</v>
      </c>
    </row>
    <row r="27" spans="2:14" ht="12.75" x14ac:dyDescent="0.2">
      <c r="B27" s="532"/>
      <c r="C27" s="532"/>
      <c r="D27" s="532"/>
      <c r="E27" s="532"/>
      <c r="F27" s="532"/>
      <c r="G27" s="532"/>
      <c r="H27" s="532"/>
      <c r="I27" s="532"/>
      <c r="J27" s="532"/>
      <c r="K27" s="532"/>
      <c r="L27" s="532"/>
      <c r="M27" s="532"/>
      <c r="N27" s="532"/>
    </row>
    <row r="28" spans="2:14" ht="12.75" x14ac:dyDescent="0.2">
      <c r="B28" s="449" t="s">
        <v>215</v>
      </c>
      <c r="C28" s="390"/>
      <c r="D28" s="390"/>
      <c r="E28" s="390"/>
      <c r="F28" s="390"/>
      <c r="G28" s="390"/>
      <c r="H28" s="390"/>
      <c r="I28" s="390"/>
      <c r="J28" s="390"/>
      <c r="K28" s="390"/>
      <c r="L28" s="390"/>
      <c r="M28" s="390"/>
      <c r="N28" s="390"/>
    </row>
    <row r="29" spans="2:14" x14ac:dyDescent="0.2">
      <c r="B29" s="390"/>
      <c r="C29" s="390"/>
      <c r="D29" s="390"/>
      <c r="E29" s="390"/>
      <c r="F29" s="390"/>
      <c r="G29" s="390"/>
      <c r="H29" s="390"/>
      <c r="I29" s="390"/>
      <c r="J29" s="390"/>
      <c r="K29" s="390"/>
      <c r="L29" s="390"/>
      <c r="M29" s="390"/>
      <c r="N29" s="390"/>
    </row>
    <row r="30" spans="2:14" ht="12.75" x14ac:dyDescent="0.2">
      <c r="B30" s="433" t="s">
        <v>263</v>
      </c>
      <c r="C30" s="435"/>
      <c r="D30" s="435"/>
      <c r="E30" s="435"/>
      <c r="F30" s="435"/>
      <c r="G30" s="435"/>
      <c r="H30" s="435"/>
      <c r="I30" s="435"/>
      <c r="J30" s="435"/>
      <c r="K30" s="435"/>
      <c r="L30" s="436" t="s">
        <v>599</v>
      </c>
      <c r="M30" s="435" t="s">
        <v>587</v>
      </c>
      <c r="N30" s="435" t="s">
        <v>600</v>
      </c>
    </row>
    <row r="31" spans="2:14" ht="12.75" x14ac:dyDescent="0.2">
      <c r="B31" s="437" t="s">
        <v>7</v>
      </c>
      <c r="C31" s="450"/>
      <c r="D31" s="450"/>
      <c r="E31" s="450"/>
      <c r="F31" s="450"/>
      <c r="G31" s="450"/>
      <c r="H31" s="450"/>
      <c r="I31" s="450"/>
      <c r="J31" s="450"/>
      <c r="K31" s="450"/>
      <c r="L31" s="451">
        <v>0.9</v>
      </c>
      <c r="M31" s="450">
        <v>0.92</v>
      </c>
      <c r="N31" s="450">
        <v>0.96</v>
      </c>
    </row>
    <row r="32" spans="2:14" ht="12.75" x14ac:dyDescent="0.2">
      <c r="B32" s="437" t="s">
        <v>8</v>
      </c>
      <c r="C32" s="450"/>
      <c r="D32" s="450"/>
      <c r="E32" s="450"/>
      <c r="F32" s="450"/>
      <c r="G32" s="450"/>
      <c r="H32" s="450"/>
      <c r="I32" s="450"/>
      <c r="J32" s="450"/>
      <c r="K32" s="450"/>
      <c r="L32" s="451">
        <v>0.91</v>
      </c>
      <c r="M32" s="450">
        <v>0.93</v>
      </c>
      <c r="N32" s="450">
        <v>0.95</v>
      </c>
    </row>
    <row r="33" spans="2:14" ht="12.75" x14ac:dyDescent="0.2">
      <c r="B33" s="437" t="s">
        <v>4</v>
      </c>
      <c r="C33" s="450"/>
      <c r="D33" s="450"/>
      <c r="E33" s="450"/>
      <c r="F33" s="450"/>
      <c r="G33" s="450"/>
      <c r="H33" s="450"/>
      <c r="I33" s="450"/>
      <c r="J33" s="450"/>
      <c r="K33" s="450"/>
      <c r="L33" s="451">
        <v>0.88</v>
      </c>
      <c r="M33" s="450">
        <v>0.91</v>
      </c>
      <c r="N33" s="450">
        <v>0.91</v>
      </c>
    </row>
    <row r="34" spans="2:14" ht="12.75" x14ac:dyDescent="0.2">
      <c r="B34" s="437" t="s">
        <v>41</v>
      </c>
      <c r="C34" s="450"/>
      <c r="D34" s="450"/>
      <c r="E34" s="450"/>
      <c r="F34" s="450"/>
      <c r="G34" s="450"/>
      <c r="H34" s="450"/>
      <c r="I34" s="450"/>
      <c r="J34" s="450"/>
      <c r="K34" s="450"/>
      <c r="L34" s="451">
        <v>0.89</v>
      </c>
      <c r="M34" s="450">
        <v>0.9</v>
      </c>
      <c r="N34" s="450">
        <v>0.92</v>
      </c>
    </row>
    <row r="35" spans="2:14" ht="12.75" x14ac:dyDescent="0.2">
      <c r="B35" s="452" t="s">
        <v>586</v>
      </c>
      <c r="C35" s="452"/>
      <c r="D35" s="452"/>
      <c r="E35" s="452"/>
      <c r="F35" s="452"/>
      <c r="G35" s="452"/>
      <c r="H35" s="452"/>
      <c r="I35" s="452"/>
      <c r="J35" s="452"/>
      <c r="K35" s="452"/>
      <c r="L35" s="453">
        <v>0.9</v>
      </c>
      <c r="M35" s="452">
        <v>0.91</v>
      </c>
      <c r="N35" s="452">
        <v>0.94</v>
      </c>
    </row>
  </sheetData>
  <mergeCells count="4">
    <mergeCell ref="C5:E5"/>
    <mergeCell ref="F5:H5"/>
    <mergeCell ref="I5:K5"/>
    <mergeCell ref="L5:N5"/>
  </mergeCells>
  <pageMargins left="0.7" right="0.7" top="0.75" bottom="0.75" header="0.3" footer="0.3"/>
  <pageSetup paperSize="9" scale="56"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O365"/>
  <sheetViews>
    <sheetView showGridLines="0" zoomScaleNormal="100" zoomScaleSheetLayoutView="100" workbookViewId="0"/>
  </sheetViews>
  <sheetFormatPr defaultColWidth="8.7109375" defaultRowHeight="12.75" x14ac:dyDescent="0.2"/>
  <cols>
    <col min="1" max="1" width="3.42578125" style="99" customWidth="1"/>
    <col min="2" max="2" width="14.5703125" style="99" customWidth="1"/>
    <col min="3" max="3" width="1.7109375" style="99" customWidth="1"/>
    <col min="4" max="4" width="15.7109375" style="99" bestFit="1" customWidth="1"/>
    <col min="5" max="5" width="1.7109375" style="99" customWidth="1"/>
    <col min="6" max="6" width="39.85546875" style="99" customWidth="1"/>
    <col min="7" max="7" width="1.7109375" style="99" customWidth="1"/>
    <col min="8" max="8" width="18.85546875" style="99" bestFit="1" customWidth="1"/>
    <col min="9" max="9" width="14.28515625" style="99" customWidth="1"/>
    <col min="10" max="10" width="1.7109375" style="99" customWidth="1"/>
    <col min="11" max="11" width="15.42578125" style="99" bestFit="1" customWidth="1"/>
    <col min="12" max="12" width="2.5703125" style="99" customWidth="1"/>
    <col min="13" max="13" width="20.85546875" style="99" customWidth="1"/>
    <col min="14" max="14" width="1.7109375" style="99" customWidth="1"/>
    <col min="15" max="15" width="20.42578125" style="99" customWidth="1"/>
    <col min="16" max="16384" width="8.7109375" style="99"/>
  </cols>
  <sheetData>
    <row r="1" spans="1:15" s="212" customFormat="1" ht="12.75" customHeight="1" x14ac:dyDescent="0.2">
      <c r="A1" s="74"/>
      <c r="B1" s="219"/>
      <c r="C1" s="215"/>
      <c r="D1" s="220"/>
      <c r="E1" s="214"/>
      <c r="F1" s="214"/>
      <c r="G1" s="221"/>
      <c r="H1" s="217"/>
      <c r="I1" s="217"/>
      <c r="J1" s="217"/>
      <c r="K1" s="218"/>
      <c r="L1" s="218"/>
      <c r="M1" s="215"/>
      <c r="N1" s="215"/>
      <c r="O1" s="214"/>
    </row>
    <row r="2" spans="1:15" s="212" customFormat="1" ht="18" customHeight="1" x14ac:dyDescent="0.3">
      <c r="A2" s="74"/>
      <c r="B2" s="268" t="s">
        <v>49</v>
      </c>
      <c r="C2" s="214"/>
      <c r="D2" s="215"/>
      <c r="E2" s="215"/>
      <c r="G2" s="216"/>
      <c r="H2" s="216"/>
      <c r="I2" s="217"/>
      <c r="J2" s="217"/>
      <c r="K2" s="218"/>
      <c r="L2" s="218"/>
      <c r="M2" s="215"/>
      <c r="N2" s="215"/>
      <c r="O2" s="214"/>
    </row>
    <row r="3" spans="1:15" s="212" customFormat="1" ht="12.75" customHeight="1" x14ac:dyDescent="0.2">
      <c r="A3" s="74"/>
      <c r="B3" s="219"/>
      <c r="C3" s="215"/>
      <c r="D3" s="220"/>
      <c r="E3" s="214"/>
      <c r="F3" s="214"/>
      <c r="G3" s="221"/>
      <c r="H3" s="217"/>
      <c r="I3" s="217"/>
      <c r="J3" s="217"/>
      <c r="K3" s="218"/>
      <c r="L3" s="218"/>
      <c r="M3" s="215"/>
      <c r="N3" s="215"/>
      <c r="O3" s="214"/>
    </row>
    <row r="4" spans="1:15" s="212" customFormat="1" ht="12.75" customHeight="1" x14ac:dyDescent="0.2">
      <c r="A4" s="211"/>
      <c r="B4" s="222" t="s">
        <v>50</v>
      </c>
      <c r="C4" s="222"/>
      <c r="D4" s="222"/>
      <c r="E4" s="222"/>
      <c r="F4" s="222"/>
      <c r="G4" s="222"/>
      <c r="H4" s="223">
        <v>19355000</v>
      </c>
      <c r="I4" s="222"/>
      <c r="J4" s="222"/>
      <c r="K4" s="222"/>
      <c r="L4" s="222"/>
      <c r="M4" s="222"/>
      <c r="N4" s="222"/>
      <c r="O4" s="222"/>
    </row>
    <row r="5" spans="1:15" ht="20.25" customHeight="1" x14ac:dyDescent="0.2">
      <c r="A5" s="90"/>
      <c r="B5" s="20"/>
      <c r="C5" s="20"/>
      <c r="D5" s="20"/>
      <c r="E5" s="20"/>
      <c r="F5" s="20"/>
      <c r="G5" s="18"/>
      <c r="H5" s="18"/>
      <c r="I5" s="18"/>
      <c r="J5" s="18"/>
      <c r="K5" s="19"/>
      <c r="L5" s="19"/>
      <c r="M5" s="20"/>
      <c r="N5" s="20"/>
      <c r="O5" s="21"/>
    </row>
    <row r="6" spans="1:15" ht="12.75" customHeight="1" x14ac:dyDescent="0.2">
      <c r="A6" s="90"/>
      <c r="B6" s="45" t="s">
        <v>47</v>
      </c>
      <c r="C6" s="46"/>
      <c r="D6" s="45" t="s">
        <v>51</v>
      </c>
      <c r="E6" s="46"/>
      <c r="F6" s="45" t="s">
        <v>52</v>
      </c>
      <c r="G6" s="47"/>
      <c r="H6" s="48" t="s">
        <v>53</v>
      </c>
      <c r="I6" s="472" t="s">
        <v>54</v>
      </c>
      <c r="J6" s="47"/>
      <c r="K6" s="49" t="s">
        <v>55</v>
      </c>
      <c r="L6" s="50"/>
      <c r="M6" s="45" t="s">
        <v>56</v>
      </c>
      <c r="N6" s="46"/>
      <c r="O6" s="45" t="s">
        <v>57</v>
      </c>
    </row>
    <row r="7" spans="1:15" x14ac:dyDescent="0.2">
      <c r="A7" s="90"/>
      <c r="B7" s="51"/>
      <c r="C7" s="52"/>
      <c r="D7" s="51"/>
      <c r="E7" s="52"/>
      <c r="F7" s="51"/>
      <c r="G7" s="53"/>
      <c r="H7" s="54"/>
      <c r="I7" s="473"/>
      <c r="J7" s="53"/>
      <c r="K7" s="55"/>
      <c r="L7" s="56"/>
      <c r="M7" s="51"/>
      <c r="N7" s="52"/>
      <c r="O7" s="51"/>
    </row>
    <row r="8" spans="1:15" x14ac:dyDescent="0.2">
      <c r="A8" s="90"/>
      <c r="B8" s="61" t="s">
        <v>39</v>
      </c>
      <c r="C8" s="62"/>
      <c r="D8" s="94" t="s">
        <v>22</v>
      </c>
      <c r="E8" s="62"/>
      <c r="F8" s="94" t="s">
        <v>58</v>
      </c>
      <c r="G8" s="23"/>
      <c r="H8" s="60"/>
      <c r="I8" s="60">
        <v>10000</v>
      </c>
      <c r="J8" s="23"/>
      <c r="K8" s="64">
        <v>0.5</v>
      </c>
      <c r="L8" s="62"/>
      <c r="M8" s="62" t="s">
        <v>59</v>
      </c>
      <c r="N8" s="62"/>
      <c r="O8" s="102" t="s">
        <v>60</v>
      </c>
    </row>
    <row r="9" spans="1:15" x14ac:dyDescent="0.2">
      <c r="A9" s="90"/>
      <c r="B9" s="61" t="s">
        <v>4</v>
      </c>
      <c r="C9" s="62"/>
      <c r="D9" s="94" t="s">
        <v>61</v>
      </c>
      <c r="E9" s="62"/>
      <c r="F9" s="35" t="s">
        <v>62</v>
      </c>
      <c r="G9" s="23"/>
      <c r="H9" s="60"/>
      <c r="I9" s="60">
        <v>20000</v>
      </c>
      <c r="J9" s="23"/>
      <c r="K9" s="64">
        <v>0.5</v>
      </c>
      <c r="L9" s="62"/>
      <c r="M9" s="62" t="s">
        <v>63</v>
      </c>
      <c r="N9" s="62"/>
      <c r="O9" s="102" t="s">
        <v>60</v>
      </c>
    </row>
    <row r="10" spans="1:15" x14ac:dyDescent="0.2">
      <c r="A10" s="90"/>
      <c r="B10" s="61" t="s">
        <v>39</v>
      </c>
      <c r="C10" s="62"/>
      <c r="D10" s="94" t="s">
        <v>21</v>
      </c>
      <c r="E10" s="62"/>
      <c r="F10" s="94" t="s">
        <v>64</v>
      </c>
      <c r="G10" s="23"/>
      <c r="H10" s="60"/>
      <c r="I10" s="60">
        <v>42000</v>
      </c>
      <c r="J10" s="23"/>
      <c r="K10" s="64">
        <v>0.5</v>
      </c>
      <c r="L10" s="62"/>
      <c r="M10" s="62" t="s">
        <v>59</v>
      </c>
      <c r="N10" s="62"/>
      <c r="O10" s="102" t="s">
        <v>65</v>
      </c>
    </row>
    <row r="11" spans="1:15" x14ac:dyDescent="0.2">
      <c r="A11" s="90"/>
      <c r="B11" s="61" t="s">
        <v>4</v>
      </c>
      <c r="C11" s="62"/>
      <c r="D11" s="94" t="s">
        <v>17</v>
      </c>
      <c r="E11" s="62"/>
      <c r="F11" s="35" t="s">
        <v>66</v>
      </c>
      <c r="G11" s="23"/>
      <c r="H11" s="60"/>
      <c r="I11" s="60">
        <v>47000</v>
      </c>
      <c r="J11" s="23"/>
      <c r="K11" s="64">
        <v>0.49</v>
      </c>
      <c r="L11" s="62"/>
      <c r="M11" s="62" t="s">
        <v>59</v>
      </c>
      <c r="N11" s="62"/>
      <c r="O11" s="102" t="s">
        <v>60</v>
      </c>
    </row>
    <row r="12" spans="1:15" x14ac:dyDescent="0.2">
      <c r="A12" s="90"/>
      <c r="B12" s="61" t="s">
        <v>39</v>
      </c>
      <c r="C12" s="62"/>
      <c r="D12" s="94" t="s">
        <v>23</v>
      </c>
      <c r="E12" s="62"/>
      <c r="F12" s="94" t="s">
        <v>67</v>
      </c>
      <c r="G12" s="23"/>
      <c r="H12" s="60"/>
      <c r="I12" s="60">
        <v>205000</v>
      </c>
      <c r="J12" s="23"/>
      <c r="K12" s="64">
        <v>0.5</v>
      </c>
      <c r="L12" s="62"/>
      <c r="M12" s="62" t="s">
        <v>59</v>
      </c>
      <c r="N12" s="62"/>
      <c r="O12" s="102" t="s">
        <v>68</v>
      </c>
    </row>
    <row r="13" spans="1:15" x14ac:dyDescent="0.2">
      <c r="A13" s="90"/>
      <c r="B13" s="61" t="s">
        <v>39</v>
      </c>
      <c r="C13" s="62"/>
      <c r="D13" s="94" t="s">
        <v>69</v>
      </c>
      <c r="E13" s="62"/>
      <c r="F13" s="94" t="s">
        <v>70</v>
      </c>
      <c r="G13" s="23"/>
      <c r="H13" s="60"/>
      <c r="I13" s="60">
        <v>278000</v>
      </c>
      <c r="J13" s="23"/>
      <c r="K13" s="64" t="s">
        <v>71</v>
      </c>
      <c r="L13" s="62"/>
      <c r="M13" s="62" t="s">
        <v>59</v>
      </c>
      <c r="N13" s="62"/>
      <c r="O13" s="102" t="s">
        <v>65</v>
      </c>
    </row>
    <row r="14" spans="1:15" x14ac:dyDescent="0.2">
      <c r="A14" s="90"/>
      <c r="B14" s="35" t="s">
        <v>7</v>
      </c>
      <c r="C14" s="62"/>
      <c r="D14" s="94" t="s">
        <v>7</v>
      </c>
      <c r="E14" s="62"/>
      <c r="F14" s="94" t="s">
        <v>72</v>
      </c>
      <c r="G14" s="23"/>
      <c r="H14" s="60">
        <v>-299000</v>
      </c>
      <c r="I14" s="60"/>
      <c r="J14" s="23"/>
      <c r="K14" s="64">
        <v>1</v>
      </c>
      <c r="L14" s="62"/>
      <c r="M14" s="62" t="s">
        <v>73</v>
      </c>
      <c r="N14" s="62"/>
      <c r="O14" s="102" t="s">
        <v>60</v>
      </c>
    </row>
    <row r="15" spans="1:15" x14ac:dyDescent="0.2">
      <c r="A15" s="90"/>
      <c r="B15" s="61" t="s">
        <v>39</v>
      </c>
      <c r="C15" s="62"/>
      <c r="D15" s="94" t="s">
        <v>26</v>
      </c>
      <c r="E15" s="62"/>
      <c r="F15" s="94" t="s">
        <v>74</v>
      </c>
      <c r="G15" s="23"/>
      <c r="H15" s="60">
        <v>-24000</v>
      </c>
      <c r="I15" s="60"/>
      <c r="J15" s="23"/>
      <c r="K15" s="64">
        <v>1</v>
      </c>
      <c r="L15" s="62"/>
      <c r="M15" s="62" t="s">
        <v>73</v>
      </c>
      <c r="N15" s="62"/>
      <c r="O15" s="102" t="s">
        <v>65</v>
      </c>
    </row>
    <row r="16" spans="1:15" x14ac:dyDescent="0.2">
      <c r="A16" s="90"/>
      <c r="B16" s="61" t="s">
        <v>41</v>
      </c>
      <c r="C16" s="62"/>
      <c r="D16" s="94" t="s">
        <v>32</v>
      </c>
      <c r="E16" s="62"/>
      <c r="F16" s="94" t="s">
        <v>75</v>
      </c>
      <c r="G16" s="23"/>
      <c r="H16" s="60">
        <v>-14000</v>
      </c>
      <c r="I16" s="60"/>
      <c r="J16" s="23"/>
      <c r="K16" s="64">
        <v>1</v>
      </c>
      <c r="L16" s="62"/>
      <c r="M16" s="62" t="s">
        <v>76</v>
      </c>
      <c r="N16" s="62"/>
      <c r="O16" s="102" t="s">
        <v>60</v>
      </c>
    </row>
    <row r="17" spans="1:15" x14ac:dyDescent="0.2">
      <c r="A17" s="90"/>
      <c r="B17" s="61" t="s">
        <v>41</v>
      </c>
      <c r="C17" s="62"/>
      <c r="D17" s="94" t="s">
        <v>31</v>
      </c>
      <c r="E17" s="62"/>
      <c r="F17" s="94" t="s">
        <v>31</v>
      </c>
      <c r="G17" s="23"/>
      <c r="H17" s="60"/>
      <c r="I17" s="60">
        <v>19300</v>
      </c>
      <c r="J17" s="23"/>
      <c r="K17" s="64">
        <v>0.5</v>
      </c>
      <c r="L17" s="62"/>
      <c r="M17" s="62" t="s">
        <v>63</v>
      </c>
      <c r="N17" s="62"/>
      <c r="O17" s="102" t="s">
        <v>60</v>
      </c>
    </row>
    <row r="18" spans="1:15" x14ac:dyDescent="0.2">
      <c r="A18" s="90"/>
      <c r="B18" s="61" t="s">
        <v>41</v>
      </c>
      <c r="C18" s="62"/>
      <c r="D18" s="94" t="s">
        <v>30</v>
      </c>
      <c r="E18" s="62"/>
      <c r="F18" s="94" t="s">
        <v>77</v>
      </c>
      <c r="G18" s="23"/>
      <c r="H18" s="60">
        <v>21300</v>
      </c>
      <c r="I18" s="60"/>
      <c r="J18" s="23"/>
      <c r="K18" s="64">
        <v>1</v>
      </c>
      <c r="L18" s="62"/>
      <c r="M18" s="62" t="s">
        <v>63</v>
      </c>
      <c r="N18" s="62"/>
      <c r="O18" s="102" t="s">
        <v>60</v>
      </c>
    </row>
    <row r="19" spans="1:15" x14ac:dyDescent="0.2">
      <c r="A19" s="90"/>
      <c r="B19" s="61" t="s">
        <v>41</v>
      </c>
      <c r="C19" s="62"/>
      <c r="D19" s="94" t="s">
        <v>30</v>
      </c>
      <c r="E19" s="62"/>
      <c r="F19" s="94" t="s">
        <v>78</v>
      </c>
      <c r="G19" s="23"/>
      <c r="H19" s="60">
        <v>8000</v>
      </c>
      <c r="I19" s="60"/>
      <c r="J19" s="23"/>
      <c r="K19" s="64">
        <v>1</v>
      </c>
      <c r="L19" s="62"/>
      <c r="M19" s="62" t="s">
        <v>63</v>
      </c>
      <c r="N19" s="62"/>
      <c r="O19" s="102" t="s">
        <v>60</v>
      </c>
    </row>
    <row r="20" spans="1:15" x14ac:dyDescent="0.2">
      <c r="A20" s="90"/>
      <c r="B20" s="61" t="s">
        <v>41</v>
      </c>
      <c r="C20" s="62"/>
      <c r="D20" s="94" t="s">
        <v>38</v>
      </c>
      <c r="E20" s="62"/>
      <c r="F20" s="94" t="s">
        <v>79</v>
      </c>
      <c r="G20" s="23"/>
      <c r="H20" s="60">
        <v>56700</v>
      </c>
      <c r="I20" s="60"/>
      <c r="J20" s="23"/>
      <c r="K20" s="64">
        <v>1</v>
      </c>
      <c r="L20" s="62"/>
      <c r="M20" s="62" t="s">
        <v>63</v>
      </c>
      <c r="N20" s="62"/>
      <c r="O20" s="102" t="s">
        <v>60</v>
      </c>
    </row>
    <row r="21" spans="1:15" x14ac:dyDescent="0.2">
      <c r="A21" s="90"/>
      <c r="B21" s="61" t="s">
        <v>41</v>
      </c>
      <c r="C21" s="62"/>
      <c r="D21" s="94" t="s">
        <v>33</v>
      </c>
      <c r="E21" s="62"/>
      <c r="F21" s="94" t="s">
        <v>80</v>
      </c>
      <c r="G21" s="23"/>
      <c r="H21" s="60">
        <v>90000</v>
      </c>
      <c r="I21" s="60"/>
      <c r="J21" s="23"/>
      <c r="K21" s="64">
        <v>1</v>
      </c>
      <c r="L21" s="62"/>
      <c r="M21" s="62" t="s">
        <v>63</v>
      </c>
      <c r="N21" s="62"/>
      <c r="O21" s="89" t="s">
        <v>190</v>
      </c>
    </row>
    <row r="22" spans="1:15" x14ac:dyDescent="0.2">
      <c r="A22" s="90"/>
      <c r="B22" s="61" t="s">
        <v>4</v>
      </c>
      <c r="C22" s="62"/>
      <c r="D22" s="94" t="s">
        <v>16</v>
      </c>
      <c r="E22" s="62"/>
      <c r="F22" s="94" t="s">
        <v>81</v>
      </c>
      <c r="G22" s="23"/>
      <c r="H22" s="60">
        <v>104000</v>
      </c>
      <c r="I22" s="60"/>
      <c r="J22" s="23"/>
      <c r="K22" s="66">
        <v>0.69499999999999995</v>
      </c>
      <c r="L22" s="62"/>
      <c r="M22" s="62" t="s">
        <v>59</v>
      </c>
      <c r="N22" s="62"/>
      <c r="O22" s="102" t="s">
        <v>65</v>
      </c>
    </row>
    <row r="23" spans="1:15" x14ac:dyDescent="0.2">
      <c r="A23" s="90"/>
      <c r="B23" s="61"/>
      <c r="C23" s="62"/>
      <c r="D23" s="94"/>
      <c r="E23" s="62"/>
      <c r="F23" s="94"/>
      <c r="G23" s="23"/>
      <c r="H23" s="60"/>
      <c r="I23" s="60"/>
      <c r="J23" s="23"/>
      <c r="K23" s="64"/>
      <c r="L23" s="62"/>
      <c r="M23" s="62"/>
      <c r="N23" s="62"/>
      <c r="O23" s="102"/>
    </row>
    <row r="24" spans="1:15" x14ac:dyDescent="0.2">
      <c r="A24" s="90"/>
      <c r="B24" s="61"/>
      <c r="C24" s="62"/>
      <c r="D24" s="94"/>
      <c r="E24" s="62"/>
      <c r="F24" s="94" t="s">
        <v>82</v>
      </c>
      <c r="G24" s="23"/>
      <c r="H24" s="60">
        <v>19000</v>
      </c>
      <c r="I24" s="60">
        <v>2300</v>
      </c>
      <c r="J24" s="23"/>
      <c r="K24" s="64"/>
      <c r="L24" s="62"/>
      <c r="M24" s="62"/>
      <c r="N24" s="62"/>
      <c r="O24" s="102"/>
    </row>
    <row r="25" spans="1:15" x14ac:dyDescent="0.2">
      <c r="A25" s="90"/>
      <c r="B25" s="61"/>
      <c r="C25" s="62"/>
      <c r="D25" s="94"/>
      <c r="E25" s="62"/>
      <c r="F25" s="94"/>
      <c r="G25" s="23"/>
      <c r="H25" s="60"/>
      <c r="I25" s="60"/>
      <c r="J25" s="23"/>
      <c r="K25" s="64"/>
      <c r="L25" s="62"/>
      <c r="M25" s="62"/>
      <c r="N25" s="62"/>
      <c r="O25" s="102"/>
    </row>
    <row r="26" spans="1:15" x14ac:dyDescent="0.2">
      <c r="A26" s="90"/>
      <c r="B26" s="40" t="s">
        <v>40</v>
      </c>
      <c r="C26" s="41"/>
      <c r="D26" s="40"/>
      <c r="E26" s="41"/>
      <c r="F26" s="40"/>
      <c r="G26" s="42"/>
      <c r="H26" s="474">
        <v>585600</v>
      </c>
      <c r="I26" s="474"/>
      <c r="J26" s="42"/>
      <c r="K26" s="40"/>
      <c r="L26" s="44"/>
      <c r="M26" s="40"/>
      <c r="N26" s="41"/>
      <c r="O26" s="40"/>
    </row>
    <row r="27" spans="1:15" ht="15" x14ac:dyDescent="0.2">
      <c r="A27" s="90"/>
      <c r="B27" s="20"/>
      <c r="C27" s="20"/>
      <c r="D27" s="20"/>
      <c r="E27" s="20"/>
      <c r="F27" s="20"/>
      <c r="G27" s="18"/>
      <c r="H27" s="24"/>
      <c r="I27" s="18"/>
      <c r="J27" s="18"/>
      <c r="K27" s="19"/>
      <c r="L27" s="19"/>
      <c r="M27" s="20"/>
      <c r="N27" s="20"/>
      <c r="O27" s="21"/>
    </row>
    <row r="28" spans="1:15" s="212" customFormat="1" x14ac:dyDescent="0.2">
      <c r="A28" s="211"/>
      <c r="B28" s="213" t="s">
        <v>83</v>
      </c>
      <c r="C28" s="213"/>
      <c r="D28" s="213"/>
      <c r="E28" s="213"/>
      <c r="F28" s="213"/>
      <c r="G28" s="213"/>
      <c r="H28" s="475">
        <v>19940600</v>
      </c>
      <c r="I28" s="475"/>
      <c r="J28" s="213"/>
      <c r="K28" s="213"/>
      <c r="L28" s="213"/>
      <c r="M28" s="213"/>
      <c r="N28" s="213"/>
      <c r="O28" s="213"/>
    </row>
    <row r="29" spans="1:15" ht="15" x14ac:dyDescent="0.2">
      <c r="A29" s="90"/>
      <c r="B29" s="20"/>
      <c r="C29" s="20"/>
      <c r="D29" s="20"/>
      <c r="E29" s="20"/>
      <c r="F29" s="20"/>
      <c r="G29" s="18"/>
      <c r="H29" s="18"/>
      <c r="I29" s="18"/>
      <c r="J29" s="18"/>
      <c r="K29" s="19"/>
      <c r="L29" s="19"/>
      <c r="M29" s="20"/>
      <c r="N29" s="20"/>
      <c r="O29" s="21"/>
    </row>
    <row r="30" spans="1:15" ht="12.75" customHeight="1" x14ac:dyDescent="0.2">
      <c r="A30" s="90"/>
      <c r="B30" s="45" t="s">
        <v>47</v>
      </c>
      <c r="C30" s="46"/>
      <c r="D30" s="45" t="s">
        <v>51</v>
      </c>
      <c r="E30" s="46"/>
      <c r="F30" s="45" t="s">
        <v>52</v>
      </c>
      <c r="G30" s="47"/>
      <c r="H30" s="48" t="s">
        <v>53</v>
      </c>
      <c r="I30" s="472" t="s">
        <v>54</v>
      </c>
      <c r="J30" s="47"/>
      <c r="K30" s="49" t="s">
        <v>55</v>
      </c>
      <c r="L30" s="50"/>
      <c r="M30" s="45" t="s">
        <v>56</v>
      </c>
      <c r="N30" s="46"/>
      <c r="O30" s="45" t="s">
        <v>57</v>
      </c>
    </row>
    <row r="31" spans="1:15" x14ac:dyDescent="0.2">
      <c r="A31" s="90"/>
      <c r="B31" s="51"/>
      <c r="C31" s="52"/>
      <c r="D31" s="51"/>
      <c r="E31" s="52"/>
      <c r="F31" s="51"/>
      <c r="G31" s="53"/>
      <c r="H31" s="54"/>
      <c r="I31" s="473"/>
      <c r="J31" s="53"/>
      <c r="K31" s="55"/>
      <c r="L31" s="56"/>
      <c r="M31" s="51"/>
      <c r="N31" s="52"/>
      <c r="O31" s="51"/>
    </row>
    <row r="32" spans="1:15" x14ac:dyDescent="0.2">
      <c r="A32" s="90"/>
      <c r="B32" s="61" t="s">
        <v>4</v>
      </c>
      <c r="C32" s="62"/>
      <c r="D32" s="94" t="s">
        <v>61</v>
      </c>
      <c r="E32" s="62"/>
      <c r="F32" s="94" t="s">
        <v>84</v>
      </c>
      <c r="G32" s="23"/>
      <c r="H32" s="60">
        <v>11800</v>
      </c>
      <c r="I32" s="60"/>
      <c r="J32" s="23"/>
      <c r="K32" s="66">
        <v>0.41699999999999998</v>
      </c>
      <c r="L32" s="62"/>
      <c r="M32" s="62" t="s">
        <v>59</v>
      </c>
      <c r="N32" s="62"/>
      <c r="O32" s="102" t="s">
        <v>68</v>
      </c>
    </row>
    <row r="33" spans="1:15" x14ac:dyDescent="0.2">
      <c r="A33" s="90"/>
      <c r="B33" s="61" t="s">
        <v>41</v>
      </c>
      <c r="C33" s="62"/>
      <c r="D33" s="94" t="s">
        <v>28</v>
      </c>
      <c r="E33" s="62"/>
      <c r="F33" s="94" t="s">
        <v>85</v>
      </c>
      <c r="G33" s="23"/>
      <c r="H33" s="60"/>
      <c r="I33" s="60">
        <v>13300</v>
      </c>
      <c r="J33" s="23"/>
      <c r="K33" s="64">
        <v>0.5</v>
      </c>
      <c r="L33" s="62"/>
      <c r="M33" s="62" t="s">
        <v>59</v>
      </c>
      <c r="N33" s="62"/>
      <c r="O33" s="102" t="s">
        <v>86</v>
      </c>
    </row>
    <row r="34" spans="1:15" x14ac:dyDescent="0.2">
      <c r="A34" s="90"/>
      <c r="B34" s="61" t="s">
        <v>4</v>
      </c>
      <c r="C34" s="62"/>
      <c r="D34" s="94" t="s">
        <v>14</v>
      </c>
      <c r="E34" s="62"/>
      <c r="F34" s="94" t="s">
        <v>87</v>
      </c>
      <c r="G34" s="23"/>
      <c r="H34" s="60"/>
      <c r="I34" s="60">
        <v>17800</v>
      </c>
      <c r="J34" s="23"/>
      <c r="K34" s="64">
        <v>0.49</v>
      </c>
      <c r="L34" s="62"/>
      <c r="M34" s="62" t="s">
        <v>59</v>
      </c>
      <c r="N34" s="62"/>
      <c r="O34" s="102" t="s">
        <v>68</v>
      </c>
    </row>
    <row r="35" spans="1:15" x14ac:dyDescent="0.2">
      <c r="A35" s="90"/>
      <c r="B35" s="61" t="s">
        <v>4</v>
      </c>
      <c r="C35" s="62"/>
      <c r="D35" s="94" t="s">
        <v>61</v>
      </c>
      <c r="E35" s="62"/>
      <c r="F35" s="35" t="s">
        <v>62</v>
      </c>
      <c r="G35" s="23"/>
      <c r="H35" s="60"/>
      <c r="I35" s="60">
        <v>18000</v>
      </c>
      <c r="J35" s="23"/>
      <c r="K35" s="64">
        <v>0.5</v>
      </c>
      <c r="L35" s="62"/>
      <c r="M35" s="62" t="s">
        <v>59</v>
      </c>
      <c r="N35" s="62"/>
      <c r="O35" s="102" t="s">
        <v>60</v>
      </c>
    </row>
    <row r="36" spans="1:15" x14ac:dyDescent="0.2">
      <c r="A36" s="90"/>
      <c r="B36" s="61" t="s">
        <v>39</v>
      </c>
      <c r="C36" s="62"/>
      <c r="D36" s="94" t="s">
        <v>69</v>
      </c>
      <c r="E36" s="62"/>
      <c r="F36" s="94" t="s">
        <v>70</v>
      </c>
      <c r="G36" s="23"/>
      <c r="H36" s="60"/>
      <c r="I36" s="60">
        <v>26000</v>
      </c>
      <c r="J36" s="23"/>
      <c r="K36" s="64">
        <v>0.3</v>
      </c>
      <c r="L36" s="62"/>
      <c r="M36" s="62" t="s">
        <v>59</v>
      </c>
      <c r="N36" s="62"/>
      <c r="O36" s="102" t="s">
        <v>65</v>
      </c>
    </row>
    <row r="37" spans="1:15" x14ac:dyDescent="0.2">
      <c r="A37" s="90"/>
      <c r="B37" s="61" t="s">
        <v>4</v>
      </c>
      <c r="C37" s="62"/>
      <c r="D37" s="94" t="s">
        <v>17</v>
      </c>
      <c r="E37" s="62"/>
      <c r="F37" s="35" t="s">
        <v>66</v>
      </c>
      <c r="G37" s="23"/>
      <c r="H37" s="60"/>
      <c r="I37" s="60">
        <v>44900</v>
      </c>
      <c r="J37" s="23"/>
      <c r="K37" s="64">
        <v>0.49</v>
      </c>
      <c r="L37" s="62"/>
      <c r="M37" s="62" t="s">
        <v>59</v>
      </c>
      <c r="N37" s="62"/>
      <c r="O37" s="102" t="s">
        <v>60</v>
      </c>
    </row>
    <row r="38" spans="1:15" x14ac:dyDescent="0.2">
      <c r="A38" s="90"/>
      <c r="B38" s="61" t="s">
        <v>4</v>
      </c>
      <c r="C38" s="62"/>
      <c r="D38" s="94" t="s">
        <v>61</v>
      </c>
      <c r="E38" s="62"/>
      <c r="F38" s="94" t="s">
        <v>88</v>
      </c>
      <c r="G38" s="23"/>
      <c r="H38" s="60"/>
      <c r="I38" s="60">
        <v>66000</v>
      </c>
      <c r="J38" s="23"/>
      <c r="K38" s="64">
        <v>0.5</v>
      </c>
      <c r="L38" s="62"/>
      <c r="M38" s="62" t="s">
        <v>89</v>
      </c>
      <c r="N38" s="62"/>
      <c r="O38" s="102" t="s">
        <v>60</v>
      </c>
    </row>
    <row r="39" spans="1:15" x14ac:dyDescent="0.2">
      <c r="A39" s="90"/>
      <c r="B39" s="61" t="s">
        <v>41</v>
      </c>
      <c r="C39" s="62"/>
      <c r="D39" s="94" t="s">
        <v>38</v>
      </c>
      <c r="E39" s="62"/>
      <c r="F39" s="94" t="s">
        <v>90</v>
      </c>
      <c r="G39" s="23"/>
      <c r="H39" s="60">
        <v>-46400</v>
      </c>
      <c r="I39" s="60"/>
      <c r="J39" s="23"/>
      <c r="K39" s="64">
        <v>1</v>
      </c>
      <c r="L39" s="62"/>
      <c r="M39" s="62" t="s">
        <v>73</v>
      </c>
      <c r="N39" s="62"/>
      <c r="O39" s="102" t="s">
        <v>68</v>
      </c>
    </row>
    <row r="40" spans="1:15" x14ac:dyDescent="0.2">
      <c r="A40" s="90"/>
      <c r="B40" s="61" t="s">
        <v>4</v>
      </c>
      <c r="C40" s="62"/>
      <c r="D40" s="94" t="s">
        <v>16</v>
      </c>
      <c r="E40" s="62"/>
      <c r="F40" s="94" t="s">
        <v>81</v>
      </c>
      <c r="G40" s="23"/>
      <c r="H40" s="60">
        <v>-15200</v>
      </c>
      <c r="I40" s="60"/>
      <c r="J40" s="23"/>
      <c r="K40" s="66">
        <v>0.69499999999999995</v>
      </c>
      <c r="L40" s="62"/>
      <c r="M40" s="62" t="s">
        <v>73</v>
      </c>
      <c r="N40" s="62"/>
      <c r="O40" s="102" t="s">
        <v>65</v>
      </c>
    </row>
    <row r="41" spans="1:15" x14ac:dyDescent="0.2">
      <c r="A41" s="90"/>
      <c r="B41" s="35" t="s">
        <v>7</v>
      </c>
      <c r="C41" s="62"/>
      <c r="D41" s="94" t="s">
        <v>7</v>
      </c>
      <c r="E41" s="62"/>
      <c r="F41" s="94" t="s">
        <v>91</v>
      </c>
      <c r="G41" s="23"/>
      <c r="H41" s="60">
        <v>-13500</v>
      </c>
      <c r="I41" s="60"/>
      <c r="J41" s="23"/>
      <c r="K41" s="64">
        <v>1</v>
      </c>
      <c r="L41" s="62"/>
      <c r="M41" s="62" t="s">
        <v>73</v>
      </c>
      <c r="N41" s="62"/>
      <c r="O41" s="102" t="s">
        <v>60</v>
      </c>
    </row>
    <row r="42" spans="1:15" x14ac:dyDescent="0.2">
      <c r="A42" s="90"/>
      <c r="B42" s="61" t="s">
        <v>39</v>
      </c>
      <c r="C42" s="62"/>
      <c r="D42" s="94" t="s">
        <v>22</v>
      </c>
      <c r="E42" s="62"/>
      <c r="F42" s="94" t="s">
        <v>92</v>
      </c>
      <c r="G42" s="23"/>
      <c r="H42" s="60">
        <v>8700</v>
      </c>
      <c r="I42" s="60"/>
      <c r="J42" s="23"/>
      <c r="K42" s="64">
        <v>1</v>
      </c>
      <c r="L42" s="62"/>
      <c r="M42" s="62" t="s">
        <v>59</v>
      </c>
      <c r="N42" s="62"/>
      <c r="O42" s="102" t="s">
        <v>65</v>
      </c>
    </row>
    <row r="43" spans="1:15" x14ac:dyDescent="0.2">
      <c r="A43" s="90"/>
      <c r="B43" s="61" t="s">
        <v>4</v>
      </c>
      <c r="C43" s="62"/>
      <c r="D43" s="94" t="s">
        <v>19</v>
      </c>
      <c r="E43" s="62"/>
      <c r="F43" s="94" t="s">
        <v>93</v>
      </c>
      <c r="G43" s="23"/>
      <c r="H43" s="60">
        <v>8800</v>
      </c>
      <c r="I43" s="60"/>
      <c r="J43" s="23"/>
      <c r="K43" s="64">
        <v>1</v>
      </c>
      <c r="L43" s="62"/>
      <c r="M43" s="62" t="s">
        <v>59</v>
      </c>
      <c r="N43" s="62"/>
      <c r="O43" s="102" t="s">
        <v>60</v>
      </c>
    </row>
    <row r="44" spans="1:15" x14ac:dyDescent="0.2">
      <c r="A44" s="90"/>
      <c r="B44" s="61" t="s">
        <v>41</v>
      </c>
      <c r="C44" s="62"/>
      <c r="D44" s="94" t="s">
        <v>38</v>
      </c>
      <c r="E44" s="62"/>
      <c r="F44" s="94" t="s">
        <v>94</v>
      </c>
      <c r="G44" s="23"/>
      <c r="H44" s="60">
        <v>9500</v>
      </c>
      <c r="I44" s="60"/>
      <c r="J44" s="23"/>
      <c r="K44" s="64">
        <v>1</v>
      </c>
      <c r="L44" s="62"/>
      <c r="M44" s="62" t="s">
        <v>59</v>
      </c>
      <c r="N44" s="62"/>
      <c r="O44" s="102" t="s">
        <v>60</v>
      </c>
    </row>
    <row r="45" spans="1:15" x14ac:dyDescent="0.2">
      <c r="A45" s="90"/>
      <c r="B45" s="61" t="s">
        <v>39</v>
      </c>
      <c r="C45" s="62"/>
      <c r="D45" s="94" t="s">
        <v>20</v>
      </c>
      <c r="E45" s="62"/>
      <c r="F45" s="94" t="s">
        <v>95</v>
      </c>
      <c r="G45" s="23"/>
      <c r="H45" s="60">
        <v>13100</v>
      </c>
      <c r="I45" s="60"/>
      <c r="J45" s="23"/>
      <c r="K45" s="64">
        <v>1</v>
      </c>
      <c r="L45" s="62"/>
      <c r="M45" s="62" t="s">
        <v>59</v>
      </c>
      <c r="N45" s="62"/>
      <c r="O45" s="102" t="s">
        <v>60</v>
      </c>
    </row>
    <row r="46" spans="1:15" x14ac:dyDescent="0.2">
      <c r="A46" s="90"/>
      <c r="B46" s="35" t="s">
        <v>7</v>
      </c>
      <c r="C46" s="62"/>
      <c r="D46" s="94" t="s">
        <v>7</v>
      </c>
      <c r="E46" s="62"/>
      <c r="F46" s="94" t="s">
        <v>96</v>
      </c>
      <c r="G46" s="23"/>
      <c r="H46" s="60">
        <v>13200</v>
      </c>
      <c r="I46" s="60"/>
      <c r="J46" s="23"/>
      <c r="K46" s="64">
        <v>1</v>
      </c>
      <c r="L46" s="62"/>
      <c r="M46" s="62" t="s">
        <v>59</v>
      </c>
      <c r="N46" s="62"/>
      <c r="O46" s="102" t="s">
        <v>65</v>
      </c>
    </row>
    <row r="47" spans="1:15" x14ac:dyDescent="0.2">
      <c r="A47" s="90"/>
      <c r="B47" s="35" t="s">
        <v>7</v>
      </c>
      <c r="C47" s="62"/>
      <c r="D47" s="94" t="s">
        <v>7</v>
      </c>
      <c r="E47" s="62"/>
      <c r="F47" s="94" t="s">
        <v>72</v>
      </c>
      <c r="G47" s="23"/>
      <c r="H47" s="60">
        <v>15200</v>
      </c>
      <c r="I47" s="60"/>
      <c r="J47" s="23"/>
      <c r="K47" s="64">
        <v>1</v>
      </c>
      <c r="L47" s="62"/>
      <c r="M47" s="62" t="s">
        <v>59</v>
      </c>
      <c r="N47" s="62"/>
      <c r="O47" s="102" t="s">
        <v>60</v>
      </c>
    </row>
    <row r="48" spans="1:15" x14ac:dyDescent="0.2">
      <c r="A48" s="90"/>
      <c r="B48" s="35" t="s">
        <v>7</v>
      </c>
      <c r="C48" s="62"/>
      <c r="D48" s="94" t="s">
        <v>7</v>
      </c>
      <c r="E48" s="62"/>
      <c r="F48" s="94" t="s">
        <v>97</v>
      </c>
      <c r="G48" s="23"/>
      <c r="H48" s="60">
        <v>15500</v>
      </c>
      <c r="I48" s="60"/>
      <c r="J48" s="23"/>
      <c r="K48" s="64">
        <v>1</v>
      </c>
      <c r="L48" s="62"/>
      <c r="M48" s="62" t="s">
        <v>59</v>
      </c>
      <c r="N48" s="62"/>
      <c r="O48" s="102" t="s">
        <v>65</v>
      </c>
    </row>
    <row r="49" spans="1:15" x14ac:dyDescent="0.2">
      <c r="A49" s="90"/>
      <c r="B49" s="61" t="s">
        <v>39</v>
      </c>
      <c r="C49" s="62"/>
      <c r="D49" s="94" t="s">
        <v>24</v>
      </c>
      <c r="E49" s="62"/>
      <c r="F49" s="94" t="s">
        <v>98</v>
      </c>
      <c r="G49" s="23"/>
      <c r="H49" s="60">
        <v>40700</v>
      </c>
      <c r="I49" s="60"/>
      <c r="J49" s="23"/>
      <c r="K49" s="64">
        <v>1</v>
      </c>
      <c r="L49" s="62"/>
      <c r="M49" s="62" t="s">
        <v>63</v>
      </c>
      <c r="N49" s="62"/>
      <c r="O49" s="102" t="s">
        <v>68</v>
      </c>
    </row>
    <row r="50" spans="1:15" x14ac:dyDescent="0.2">
      <c r="A50" s="90"/>
      <c r="B50" s="61"/>
      <c r="C50" s="62"/>
      <c r="D50" s="94"/>
      <c r="E50" s="62"/>
      <c r="F50" s="94"/>
      <c r="G50" s="23"/>
      <c r="H50" s="60"/>
      <c r="I50" s="60"/>
      <c r="J50" s="23"/>
      <c r="K50" s="64"/>
      <c r="L50" s="62"/>
      <c r="M50" s="62"/>
      <c r="N50" s="62"/>
      <c r="O50" s="102"/>
    </row>
    <row r="51" spans="1:15" x14ac:dyDescent="0.2">
      <c r="A51" s="90"/>
      <c r="B51" s="61"/>
      <c r="C51" s="62"/>
      <c r="D51" s="94"/>
      <c r="E51" s="62"/>
      <c r="F51" s="94" t="s">
        <v>82</v>
      </c>
      <c r="G51" s="23"/>
      <c r="H51" s="60">
        <v>9200</v>
      </c>
      <c r="I51" s="60">
        <v>-5700</v>
      </c>
      <c r="J51" s="23"/>
      <c r="K51" s="64"/>
      <c r="L51" s="62"/>
      <c r="M51" s="62"/>
      <c r="N51" s="62"/>
      <c r="O51" s="102"/>
    </row>
    <row r="52" spans="1:15" x14ac:dyDescent="0.2">
      <c r="A52" s="90"/>
      <c r="B52" s="61"/>
      <c r="C52" s="62"/>
      <c r="D52" s="94"/>
      <c r="E52" s="62"/>
      <c r="F52" s="94"/>
      <c r="G52" s="23"/>
      <c r="H52" s="60"/>
      <c r="I52" s="60"/>
      <c r="J52" s="23"/>
      <c r="K52" s="64"/>
      <c r="L52" s="62"/>
      <c r="M52" s="62"/>
      <c r="N52" s="62"/>
      <c r="O52" s="102"/>
    </row>
    <row r="53" spans="1:15" x14ac:dyDescent="0.2">
      <c r="A53" s="90"/>
      <c r="B53" s="40" t="s">
        <v>40</v>
      </c>
      <c r="C53" s="41"/>
      <c r="D53" s="40"/>
      <c r="E53" s="41"/>
      <c r="F53" s="40"/>
      <c r="G53" s="42"/>
      <c r="H53" s="474">
        <v>250900</v>
      </c>
      <c r="I53" s="474"/>
      <c r="J53" s="42"/>
      <c r="K53" s="40"/>
      <c r="L53" s="44"/>
      <c r="M53" s="40"/>
      <c r="N53" s="41"/>
      <c r="O53" s="40"/>
    </row>
    <row r="54" spans="1:15" ht="15" x14ac:dyDescent="0.2">
      <c r="A54" s="90"/>
      <c r="B54" s="20"/>
      <c r="C54" s="20"/>
      <c r="D54" s="20"/>
      <c r="E54" s="20"/>
      <c r="F54" s="20"/>
      <c r="G54" s="18"/>
      <c r="H54" s="24"/>
      <c r="I54" s="18"/>
      <c r="J54" s="18"/>
      <c r="K54" s="19"/>
      <c r="L54" s="19"/>
      <c r="M54" s="20"/>
      <c r="N54" s="20"/>
      <c r="O54" s="21"/>
    </row>
    <row r="55" spans="1:15" s="212" customFormat="1" x14ac:dyDescent="0.2">
      <c r="A55" s="211"/>
      <c r="B55" s="210" t="s">
        <v>99</v>
      </c>
      <c r="C55" s="210"/>
      <c r="D55" s="210"/>
      <c r="E55" s="210"/>
      <c r="F55" s="210"/>
      <c r="G55" s="210"/>
      <c r="H55" s="471">
        <v>20191500</v>
      </c>
      <c r="I55" s="471"/>
      <c r="J55" s="210"/>
      <c r="K55" s="210"/>
      <c r="L55" s="210"/>
      <c r="M55" s="210"/>
      <c r="N55" s="210"/>
      <c r="O55" s="210"/>
    </row>
    <row r="56" spans="1:15" ht="15" x14ac:dyDescent="0.2">
      <c r="A56" s="90"/>
      <c r="B56" s="20"/>
      <c r="C56" s="20"/>
      <c r="D56" s="20"/>
      <c r="E56" s="20"/>
      <c r="F56" s="20"/>
      <c r="G56" s="18"/>
      <c r="H56" s="18"/>
      <c r="I56" s="18"/>
      <c r="J56" s="18"/>
      <c r="K56" s="19"/>
      <c r="L56" s="19"/>
      <c r="M56" s="20"/>
      <c r="N56" s="20"/>
      <c r="O56" s="21"/>
    </row>
    <row r="57" spans="1:15" ht="12.75" customHeight="1" x14ac:dyDescent="0.2">
      <c r="A57" s="90"/>
      <c r="B57" s="45" t="s">
        <v>47</v>
      </c>
      <c r="C57" s="46"/>
      <c r="D57" s="45" t="s">
        <v>51</v>
      </c>
      <c r="E57" s="46"/>
      <c r="F57" s="45" t="s">
        <v>52</v>
      </c>
      <c r="G57" s="47"/>
      <c r="H57" s="48" t="s">
        <v>53</v>
      </c>
      <c r="I57" s="472" t="s">
        <v>54</v>
      </c>
      <c r="J57" s="47"/>
      <c r="K57" s="49" t="s">
        <v>55</v>
      </c>
      <c r="L57" s="50"/>
      <c r="M57" s="45" t="s">
        <v>56</v>
      </c>
      <c r="N57" s="46"/>
      <c r="O57" s="45" t="s">
        <v>57</v>
      </c>
    </row>
    <row r="58" spans="1:15" x14ac:dyDescent="0.2">
      <c r="A58" s="90"/>
      <c r="B58" s="51"/>
      <c r="C58" s="52"/>
      <c r="D58" s="51"/>
      <c r="E58" s="52"/>
      <c r="F58" s="51"/>
      <c r="G58" s="53"/>
      <c r="H58" s="54"/>
      <c r="I58" s="473"/>
      <c r="J58" s="53"/>
      <c r="K58" s="55"/>
      <c r="L58" s="56"/>
      <c r="M58" s="51"/>
      <c r="N58" s="52"/>
      <c r="O58" s="51"/>
    </row>
    <row r="59" spans="1:15" x14ac:dyDescent="0.2">
      <c r="A59" s="90"/>
      <c r="B59" s="61" t="s">
        <v>4</v>
      </c>
      <c r="C59" s="62"/>
      <c r="D59" s="94" t="s">
        <v>15</v>
      </c>
      <c r="E59" s="62"/>
      <c r="F59" s="94" t="s">
        <v>100</v>
      </c>
      <c r="G59" s="23"/>
      <c r="H59" s="60"/>
      <c r="I59" s="60">
        <v>-15600</v>
      </c>
      <c r="J59" s="23"/>
      <c r="K59" s="68">
        <v>0.20849999999999999</v>
      </c>
      <c r="L59" s="62"/>
      <c r="M59" s="62" t="s">
        <v>73</v>
      </c>
      <c r="N59" s="62"/>
      <c r="O59" s="102" t="s">
        <v>68</v>
      </c>
    </row>
    <row r="60" spans="1:15" x14ac:dyDescent="0.2">
      <c r="A60" s="90"/>
      <c r="B60" s="35" t="s">
        <v>7</v>
      </c>
      <c r="C60" s="62"/>
      <c r="D60" s="94" t="s">
        <v>7</v>
      </c>
      <c r="E60" s="62"/>
      <c r="F60" s="94" t="s">
        <v>101</v>
      </c>
      <c r="G60" s="23"/>
      <c r="H60" s="60"/>
      <c r="I60" s="60">
        <v>-11500</v>
      </c>
      <c r="J60" s="23"/>
      <c r="K60" s="68" t="s">
        <v>202</v>
      </c>
      <c r="L60" s="62"/>
      <c r="M60" s="62" t="s">
        <v>73</v>
      </c>
      <c r="N60" s="62"/>
      <c r="O60" s="102" t="s">
        <v>65</v>
      </c>
    </row>
    <row r="61" spans="1:15" x14ac:dyDescent="0.2">
      <c r="A61" s="90"/>
      <c r="B61" s="61" t="s">
        <v>39</v>
      </c>
      <c r="C61" s="62"/>
      <c r="D61" s="94" t="s">
        <v>23</v>
      </c>
      <c r="E61" s="62"/>
      <c r="F61" s="94" t="s">
        <v>67</v>
      </c>
      <c r="G61" s="23"/>
      <c r="H61" s="60"/>
      <c r="I61" s="60">
        <v>6100</v>
      </c>
      <c r="J61" s="23"/>
      <c r="K61" s="64">
        <v>0.5</v>
      </c>
      <c r="L61" s="62"/>
      <c r="M61" s="62" t="s">
        <v>59</v>
      </c>
      <c r="N61" s="62"/>
      <c r="O61" s="102" t="s">
        <v>68</v>
      </c>
    </row>
    <row r="62" spans="1:15" x14ac:dyDescent="0.2">
      <c r="A62" s="90"/>
      <c r="B62" s="61" t="s">
        <v>4</v>
      </c>
      <c r="C62" s="62"/>
      <c r="D62" s="94" t="s">
        <v>14</v>
      </c>
      <c r="E62" s="62"/>
      <c r="F62" s="94" t="s">
        <v>87</v>
      </c>
      <c r="G62" s="23"/>
      <c r="H62" s="60"/>
      <c r="I62" s="60">
        <v>9500</v>
      </c>
      <c r="J62" s="23"/>
      <c r="K62" s="64">
        <v>0.49</v>
      </c>
      <c r="L62" s="62"/>
      <c r="M62" s="62" t="s">
        <v>59</v>
      </c>
      <c r="N62" s="62"/>
      <c r="O62" s="102" t="s">
        <v>60</v>
      </c>
    </row>
    <row r="63" spans="1:15" x14ac:dyDescent="0.2">
      <c r="A63" s="90"/>
      <c r="B63" s="61" t="s">
        <v>4</v>
      </c>
      <c r="C63" s="62"/>
      <c r="D63" s="94" t="s">
        <v>61</v>
      </c>
      <c r="E63" s="62"/>
      <c r="F63" s="35" t="s">
        <v>62</v>
      </c>
      <c r="G63" s="23"/>
      <c r="H63" s="60"/>
      <c r="I63" s="60">
        <v>15000</v>
      </c>
      <c r="J63" s="23"/>
      <c r="K63" s="64">
        <v>0.5</v>
      </c>
      <c r="L63" s="62"/>
      <c r="M63" s="62" t="s">
        <v>89</v>
      </c>
      <c r="N63" s="62"/>
      <c r="O63" s="102" t="s">
        <v>60</v>
      </c>
    </row>
    <row r="64" spans="1:15" x14ac:dyDescent="0.2">
      <c r="A64" s="90"/>
      <c r="B64" s="61" t="s">
        <v>4</v>
      </c>
      <c r="C64" s="62"/>
      <c r="D64" s="94" t="s">
        <v>61</v>
      </c>
      <c r="E64" s="62"/>
      <c r="F64" s="94" t="s">
        <v>102</v>
      </c>
      <c r="G64" s="23"/>
      <c r="H64" s="60"/>
      <c r="I64" s="60">
        <v>25800</v>
      </c>
      <c r="J64" s="23"/>
      <c r="K64" s="64">
        <v>0.5</v>
      </c>
      <c r="L64" s="62"/>
      <c r="M64" s="62" t="s">
        <v>89</v>
      </c>
      <c r="N64" s="62"/>
      <c r="O64" s="102" t="s">
        <v>60</v>
      </c>
    </row>
    <row r="65" spans="1:15" x14ac:dyDescent="0.2">
      <c r="A65" s="90"/>
      <c r="B65" s="61" t="s">
        <v>39</v>
      </c>
      <c r="C65" s="62"/>
      <c r="D65" s="94" t="s">
        <v>21</v>
      </c>
      <c r="E65" s="62"/>
      <c r="F65" s="94" t="s">
        <v>64</v>
      </c>
      <c r="G65" s="23"/>
      <c r="H65" s="60"/>
      <c r="I65" s="60">
        <v>53800</v>
      </c>
      <c r="J65" s="23"/>
      <c r="K65" s="64">
        <v>0.5</v>
      </c>
      <c r="L65" s="62"/>
      <c r="M65" s="62" t="s">
        <v>59</v>
      </c>
      <c r="N65" s="62"/>
      <c r="O65" s="102" t="s">
        <v>65</v>
      </c>
    </row>
    <row r="66" spans="1:15" x14ac:dyDescent="0.2">
      <c r="A66" s="90"/>
      <c r="B66" s="61" t="s">
        <v>4</v>
      </c>
      <c r="C66" s="62"/>
      <c r="D66" s="94" t="s">
        <v>17</v>
      </c>
      <c r="E66" s="62"/>
      <c r="F66" s="35" t="s">
        <v>66</v>
      </c>
      <c r="G66" s="23"/>
      <c r="H66" s="60"/>
      <c r="I66" s="60">
        <v>80000</v>
      </c>
      <c r="J66" s="23"/>
      <c r="K66" s="64">
        <v>0.49</v>
      </c>
      <c r="L66" s="62"/>
      <c r="M66" s="62" t="s">
        <v>59</v>
      </c>
      <c r="N66" s="62"/>
      <c r="O66" s="102" t="s">
        <v>68</v>
      </c>
    </row>
    <row r="67" spans="1:15" x14ac:dyDescent="0.2">
      <c r="A67" s="90"/>
      <c r="B67" s="61" t="s">
        <v>39</v>
      </c>
      <c r="C67" s="62"/>
      <c r="D67" s="94" t="s">
        <v>24</v>
      </c>
      <c r="E67" s="62"/>
      <c r="F67" s="94" t="s">
        <v>103</v>
      </c>
      <c r="G67" s="23"/>
      <c r="H67" s="60">
        <v>-58600</v>
      </c>
      <c r="I67" s="60"/>
      <c r="J67" s="23"/>
      <c r="K67" s="64">
        <v>1</v>
      </c>
      <c r="L67" s="62"/>
      <c r="M67" s="62" t="s">
        <v>73</v>
      </c>
      <c r="N67" s="62"/>
      <c r="O67" s="102" t="s">
        <v>68</v>
      </c>
    </row>
    <row r="68" spans="1:15" x14ac:dyDescent="0.2">
      <c r="A68" s="90"/>
      <c r="B68" s="61" t="s">
        <v>41</v>
      </c>
      <c r="C68" s="62"/>
      <c r="D68" s="94" t="s">
        <v>28</v>
      </c>
      <c r="E68" s="62"/>
      <c r="F68" s="94" t="s">
        <v>104</v>
      </c>
      <c r="G68" s="23"/>
      <c r="H68" s="60">
        <v>11800</v>
      </c>
      <c r="I68" s="60"/>
      <c r="J68" s="23"/>
      <c r="K68" s="64">
        <v>1</v>
      </c>
      <c r="L68" s="62"/>
      <c r="M68" s="62" t="s">
        <v>59</v>
      </c>
      <c r="N68" s="62"/>
      <c r="O68" s="102" t="s">
        <v>60</v>
      </c>
    </row>
    <row r="69" spans="1:15" x14ac:dyDescent="0.2">
      <c r="A69" s="90"/>
      <c r="B69" s="35" t="s">
        <v>7</v>
      </c>
      <c r="C69" s="62"/>
      <c r="D69" s="94" t="s">
        <v>7</v>
      </c>
      <c r="E69" s="62"/>
      <c r="F69" s="94" t="s">
        <v>96</v>
      </c>
      <c r="G69" s="23"/>
      <c r="H69" s="60">
        <v>19700</v>
      </c>
      <c r="I69" s="60"/>
      <c r="J69" s="23"/>
      <c r="K69" s="64">
        <v>1</v>
      </c>
      <c r="L69" s="62"/>
      <c r="M69" s="62" t="s">
        <v>59</v>
      </c>
      <c r="N69" s="62"/>
      <c r="O69" s="102" t="s">
        <v>65</v>
      </c>
    </row>
    <row r="70" spans="1:15" x14ac:dyDescent="0.2">
      <c r="A70" s="90"/>
      <c r="B70" s="61" t="s">
        <v>4</v>
      </c>
      <c r="C70" s="62"/>
      <c r="D70" s="94" t="s">
        <v>19</v>
      </c>
      <c r="E70" s="62"/>
      <c r="F70" s="94" t="s">
        <v>105</v>
      </c>
      <c r="G70" s="23"/>
      <c r="H70" s="60">
        <v>123900</v>
      </c>
      <c r="I70" s="60"/>
      <c r="J70" s="23"/>
      <c r="K70" s="64">
        <v>1</v>
      </c>
      <c r="L70" s="62"/>
      <c r="M70" s="62" t="s">
        <v>89</v>
      </c>
      <c r="N70" s="62"/>
      <c r="O70" s="102" t="s">
        <v>65</v>
      </c>
    </row>
    <row r="71" spans="1:15" x14ac:dyDescent="0.2">
      <c r="A71" s="90"/>
      <c r="B71" s="61"/>
      <c r="C71" s="62"/>
      <c r="D71" s="94"/>
      <c r="E71" s="62"/>
      <c r="F71" s="94"/>
      <c r="G71" s="23"/>
      <c r="H71" s="60"/>
      <c r="I71" s="60"/>
      <c r="J71" s="23"/>
      <c r="K71" s="64"/>
      <c r="L71" s="62"/>
      <c r="M71" s="62"/>
      <c r="N71" s="62"/>
      <c r="O71" s="102"/>
    </row>
    <row r="72" spans="1:15" x14ac:dyDescent="0.2">
      <c r="A72" s="90"/>
      <c r="B72" s="61"/>
      <c r="C72" s="62"/>
      <c r="D72" s="94"/>
      <c r="E72" s="62"/>
      <c r="F72" s="94" t="s">
        <v>82</v>
      </c>
      <c r="G72" s="23"/>
      <c r="H72" s="60">
        <v>-10900</v>
      </c>
      <c r="I72" s="60">
        <v>500</v>
      </c>
      <c r="J72" s="23"/>
      <c r="K72" s="64"/>
      <c r="L72" s="62"/>
      <c r="M72" s="62"/>
      <c r="N72" s="62"/>
      <c r="O72" s="102"/>
    </row>
    <row r="73" spans="1:15" x14ac:dyDescent="0.2">
      <c r="A73" s="90"/>
      <c r="B73" s="61"/>
      <c r="C73" s="62"/>
      <c r="D73" s="94"/>
      <c r="E73" s="62"/>
      <c r="F73" s="94"/>
      <c r="G73" s="23"/>
      <c r="H73" s="60"/>
      <c r="I73" s="60"/>
      <c r="J73" s="23"/>
      <c r="K73" s="64"/>
      <c r="L73" s="62"/>
      <c r="M73" s="62"/>
      <c r="N73" s="62"/>
      <c r="O73" s="102"/>
    </row>
    <row r="74" spans="1:15" x14ac:dyDescent="0.2">
      <c r="A74" s="90"/>
      <c r="B74" s="40" t="s">
        <v>40</v>
      </c>
      <c r="C74" s="41"/>
      <c r="D74" s="40"/>
      <c r="E74" s="41"/>
      <c r="F74" s="40"/>
      <c r="G74" s="42"/>
      <c r="H74" s="307">
        <v>249500</v>
      </c>
      <c r="I74" s="57"/>
      <c r="J74" s="42"/>
      <c r="K74" s="43"/>
      <c r="L74" s="44"/>
      <c r="M74" s="40"/>
      <c r="N74" s="41"/>
      <c r="O74" s="40"/>
    </row>
    <row r="75" spans="1:15" ht="15" x14ac:dyDescent="0.2">
      <c r="A75" s="90"/>
      <c r="B75" s="20"/>
      <c r="C75" s="20"/>
      <c r="D75" s="20"/>
      <c r="E75" s="20"/>
      <c r="F75" s="20"/>
      <c r="G75" s="18"/>
      <c r="H75" s="24"/>
      <c r="I75" s="18"/>
      <c r="J75" s="18"/>
      <c r="K75" s="19"/>
      <c r="L75" s="19"/>
      <c r="M75" s="20"/>
      <c r="N75" s="20"/>
      <c r="O75" s="21"/>
    </row>
    <row r="76" spans="1:15" s="212" customFormat="1" x14ac:dyDescent="0.2">
      <c r="A76" s="211"/>
      <c r="B76" s="210" t="s">
        <v>106</v>
      </c>
      <c r="C76" s="210"/>
      <c r="D76" s="210"/>
      <c r="E76" s="210"/>
      <c r="F76" s="210"/>
      <c r="G76" s="210"/>
      <c r="H76" s="471">
        <v>20441000</v>
      </c>
      <c r="I76" s="471"/>
      <c r="J76" s="210"/>
      <c r="K76" s="210"/>
      <c r="L76" s="210"/>
      <c r="M76" s="210"/>
      <c r="N76" s="210"/>
      <c r="O76" s="210"/>
    </row>
    <row r="77" spans="1:15" ht="15" x14ac:dyDescent="0.2">
      <c r="A77" s="90"/>
      <c r="B77" s="20"/>
      <c r="C77" s="20"/>
      <c r="D77" s="20"/>
      <c r="E77" s="20"/>
      <c r="F77" s="20"/>
      <c r="G77" s="18"/>
      <c r="H77" s="18"/>
      <c r="I77" s="18"/>
      <c r="J77" s="18"/>
      <c r="K77" s="19"/>
      <c r="L77" s="19"/>
      <c r="M77" s="20"/>
      <c r="N77" s="20"/>
      <c r="O77" s="21"/>
    </row>
    <row r="78" spans="1:15" ht="12.75" customHeight="1" x14ac:dyDescent="0.2">
      <c r="A78" s="90"/>
      <c r="B78" s="45" t="s">
        <v>47</v>
      </c>
      <c r="C78" s="46"/>
      <c r="D78" s="45" t="s">
        <v>51</v>
      </c>
      <c r="E78" s="46"/>
      <c r="F78" s="45" t="s">
        <v>52</v>
      </c>
      <c r="G78" s="47"/>
      <c r="H78" s="48" t="s">
        <v>53</v>
      </c>
      <c r="I78" s="472" t="s">
        <v>54</v>
      </c>
      <c r="J78" s="47"/>
      <c r="K78" s="49" t="s">
        <v>55</v>
      </c>
      <c r="L78" s="50"/>
      <c r="M78" s="45" t="s">
        <v>56</v>
      </c>
      <c r="N78" s="46"/>
      <c r="O78" s="45" t="s">
        <v>57</v>
      </c>
    </row>
    <row r="79" spans="1:15" x14ac:dyDescent="0.2">
      <c r="A79" s="90"/>
      <c r="B79" s="51"/>
      <c r="C79" s="52"/>
      <c r="D79" s="51"/>
      <c r="E79" s="52"/>
      <c r="F79" s="51"/>
      <c r="G79" s="53"/>
      <c r="H79" s="54"/>
      <c r="I79" s="473"/>
      <c r="J79" s="53"/>
      <c r="K79" s="55"/>
      <c r="L79" s="56"/>
      <c r="M79" s="51"/>
      <c r="N79" s="52"/>
      <c r="O79" s="51"/>
    </row>
    <row r="80" spans="1:15" x14ac:dyDescent="0.2">
      <c r="A80" s="90"/>
      <c r="B80" s="61" t="s">
        <v>4</v>
      </c>
      <c r="C80" s="62"/>
      <c r="D80" s="94" t="s">
        <v>61</v>
      </c>
      <c r="E80" s="62"/>
      <c r="F80" s="94" t="s">
        <v>102</v>
      </c>
      <c r="G80" s="23"/>
      <c r="H80" s="60"/>
      <c r="I80" s="60">
        <v>189600</v>
      </c>
      <c r="J80" s="23"/>
      <c r="K80" s="64">
        <v>0.5</v>
      </c>
      <c r="L80" s="62"/>
      <c r="M80" s="62" t="s">
        <v>89</v>
      </c>
      <c r="N80" s="62"/>
      <c r="O80" s="102" t="s">
        <v>60</v>
      </c>
    </row>
    <row r="81" spans="1:15" x14ac:dyDescent="0.2">
      <c r="A81" s="90"/>
      <c r="B81" s="61" t="s">
        <v>39</v>
      </c>
      <c r="C81" s="62"/>
      <c r="D81" s="97" t="s">
        <v>187</v>
      </c>
      <c r="E81" s="62"/>
      <c r="F81" s="94" t="s">
        <v>34</v>
      </c>
      <c r="G81" s="23"/>
      <c r="H81" s="60"/>
      <c r="I81" s="60">
        <v>280000</v>
      </c>
      <c r="J81" s="23"/>
      <c r="K81" s="64" t="s">
        <v>107</v>
      </c>
      <c r="L81" s="62"/>
      <c r="M81" s="62" t="s">
        <v>89</v>
      </c>
      <c r="N81" s="62"/>
      <c r="O81" s="102" t="s">
        <v>60</v>
      </c>
    </row>
    <row r="82" spans="1:15" x14ac:dyDescent="0.2">
      <c r="A82" s="90"/>
      <c r="B82" s="61" t="s">
        <v>39</v>
      </c>
      <c r="C82" s="62"/>
      <c r="D82" s="94" t="s">
        <v>24</v>
      </c>
      <c r="E82" s="62"/>
      <c r="F82" s="94" t="s">
        <v>108</v>
      </c>
      <c r="G82" s="23"/>
      <c r="H82" s="60">
        <v>-65600</v>
      </c>
      <c r="I82" s="60"/>
      <c r="J82" s="23"/>
      <c r="K82" s="64">
        <v>1</v>
      </c>
      <c r="L82" s="62"/>
      <c r="M82" s="62" t="s">
        <v>73</v>
      </c>
      <c r="N82" s="62"/>
      <c r="O82" s="102" t="s">
        <v>68</v>
      </c>
    </row>
    <row r="83" spans="1:15" x14ac:dyDescent="0.2">
      <c r="A83" s="90"/>
      <c r="B83" s="35" t="s">
        <v>7</v>
      </c>
      <c r="C83" s="62"/>
      <c r="D83" s="94" t="s">
        <v>7</v>
      </c>
      <c r="E83" s="62"/>
      <c r="F83" s="94" t="s">
        <v>96</v>
      </c>
      <c r="G83" s="23"/>
      <c r="H83" s="60">
        <v>-42500</v>
      </c>
      <c r="I83" s="60"/>
      <c r="J83" s="23"/>
      <c r="K83" s="64">
        <v>1</v>
      </c>
      <c r="L83" s="62"/>
      <c r="M83" s="62" t="s">
        <v>73</v>
      </c>
      <c r="N83" s="62"/>
      <c r="O83" s="102" t="s">
        <v>65</v>
      </c>
    </row>
    <row r="84" spans="1:15" x14ac:dyDescent="0.2">
      <c r="A84" s="90"/>
      <c r="B84" s="35" t="s">
        <v>7</v>
      </c>
      <c r="C84" s="62"/>
      <c r="D84" s="94" t="s">
        <v>7</v>
      </c>
      <c r="E84" s="62"/>
      <c r="F84" s="94" t="s">
        <v>109</v>
      </c>
      <c r="G84" s="23"/>
      <c r="H84" s="60">
        <v>-8800</v>
      </c>
      <c r="I84" s="60"/>
      <c r="J84" s="23"/>
      <c r="K84" s="64">
        <v>1</v>
      </c>
      <c r="L84" s="62"/>
      <c r="M84" s="62" t="s">
        <v>73</v>
      </c>
      <c r="N84" s="62"/>
      <c r="O84" s="102" t="s">
        <v>86</v>
      </c>
    </row>
    <row r="85" spans="1:15" x14ac:dyDescent="0.2">
      <c r="A85" s="90"/>
      <c r="B85" s="61" t="s">
        <v>4</v>
      </c>
      <c r="C85" s="62"/>
      <c r="D85" s="94" t="s">
        <v>18</v>
      </c>
      <c r="E85" s="62"/>
      <c r="F85" s="94" t="s">
        <v>110</v>
      </c>
      <c r="G85" s="23"/>
      <c r="H85" s="60">
        <v>8200</v>
      </c>
      <c r="I85" s="60"/>
      <c r="J85" s="23"/>
      <c r="K85" s="64">
        <v>1</v>
      </c>
      <c r="L85" s="62"/>
      <c r="M85" s="62" t="s">
        <v>63</v>
      </c>
      <c r="N85" s="62"/>
      <c r="O85" s="102" t="s">
        <v>60</v>
      </c>
    </row>
    <row r="86" spans="1:15" x14ac:dyDescent="0.2">
      <c r="A86" s="90"/>
      <c r="B86" s="61" t="s">
        <v>4</v>
      </c>
      <c r="C86" s="62"/>
      <c r="D86" s="94" t="s">
        <v>19</v>
      </c>
      <c r="E86" s="62"/>
      <c r="F86" s="94" t="s">
        <v>105</v>
      </c>
      <c r="G86" s="23"/>
      <c r="H86" s="60">
        <v>38700</v>
      </c>
      <c r="I86" s="60"/>
      <c r="J86" s="23"/>
      <c r="K86" s="64">
        <v>1</v>
      </c>
      <c r="L86" s="62"/>
      <c r="M86" s="62" t="s">
        <v>59</v>
      </c>
      <c r="N86" s="62"/>
      <c r="O86" s="102" t="s">
        <v>111</v>
      </c>
    </row>
    <row r="87" spans="1:15" x14ac:dyDescent="0.2">
      <c r="A87" s="90"/>
      <c r="B87" s="61" t="s">
        <v>4</v>
      </c>
      <c r="C87" s="62"/>
      <c r="D87" s="94" t="s">
        <v>16</v>
      </c>
      <c r="E87" s="62"/>
      <c r="F87" s="94" t="s">
        <v>112</v>
      </c>
      <c r="G87" s="23"/>
      <c r="H87" s="60">
        <v>371800</v>
      </c>
      <c r="I87" s="60"/>
      <c r="J87" s="23"/>
      <c r="K87" s="66">
        <v>0.69499999999999995</v>
      </c>
      <c r="L87" s="62"/>
      <c r="M87" s="62" t="s">
        <v>89</v>
      </c>
      <c r="N87" s="62"/>
      <c r="O87" s="102" t="s">
        <v>68</v>
      </c>
    </row>
    <row r="88" spans="1:15" x14ac:dyDescent="0.2">
      <c r="A88" s="90"/>
      <c r="B88" s="61"/>
      <c r="C88" s="62"/>
      <c r="D88" s="94"/>
      <c r="E88" s="62"/>
      <c r="F88" s="94"/>
      <c r="G88" s="23"/>
      <c r="H88" s="60"/>
      <c r="I88" s="60"/>
      <c r="J88" s="23"/>
      <c r="K88" s="64"/>
      <c r="L88" s="62"/>
      <c r="M88" s="62"/>
      <c r="N88" s="62"/>
      <c r="O88" s="102"/>
    </row>
    <row r="89" spans="1:15" x14ac:dyDescent="0.2">
      <c r="A89" s="90"/>
      <c r="B89" s="61"/>
      <c r="C89" s="62"/>
      <c r="D89" s="94"/>
      <c r="E89" s="62"/>
      <c r="F89" s="94" t="s">
        <v>82</v>
      </c>
      <c r="G89" s="23"/>
      <c r="H89" s="60">
        <v>4200</v>
      </c>
      <c r="I89" s="60">
        <v>7700</v>
      </c>
      <c r="J89" s="23"/>
      <c r="K89" s="64"/>
      <c r="L89" s="62"/>
      <c r="M89" s="62"/>
      <c r="N89" s="62"/>
      <c r="O89" s="102"/>
    </row>
    <row r="90" spans="1:15" x14ac:dyDescent="0.2">
      <c r="A90" s="90"/>
      <c r="B90" s="61"/>
      <c r="C90" s="62"/>
      <c r="D90" s="94"/>
      <c r="E90" s="62"/>
      <c r="F90" s="94"/>
      <c r="G90" s="23"/>
      <c r="H90" s="60"/>
      <c r="I90" s="60"/>
      <c r="J90" s="23"/>
      <c r="K90" s="64"/>
      <c r="L90" s="62"/>
      <c r="M90" s="62"/>
      <c r="N90" s="62"/>
      <c r="O90" s="102"/>
    </row>
    <row r="91" spans="1:15" x14ac:dyDescent="0.2">
      <c r="A91" s="90"/>
      <c r="B91" s="40" t="s">
        <v>40</v>
      </c>
      <c r="C91" s="41"/>
      <c r="D91" s="40"/>
      <c r="E91" s="41"/>
      <c r="F91" s="40"/>
      <c r="G91" s="42"/>
      <c r="H91" s="307">
        <v>783300</v>
      </c>
      <c r="I91" s="57"/>
      <c r="J91" s="42"/>
      <c r="K91" s="43"/>
      <c r="L91" s="44"/>
      <c r="M91" s="40"/>
      <c r="N91" s="41"/>
      <c r="O91" s="40"/>
    </row>
    <row r="92" spans="1:15" ht="15" x14ac:dyDescent="0.2">
      <c r="A92" s="90"/>
      <c r="B92" s="20"/>
      <c r="C92" s="20"/>
      <c r="D92" s="20"/>
      <c r="E92" s="20"/>
      <c r="F92" s="20"/>
      <c r="G92" s="18"/>
      <c r="H92" s="24"/>
      <c r="I92" s="18"/>
      <c r="J92" s="18"/>
      <c r="K92" s="19"/>
      <c r="L92" s="19"/>
      <c r="M92" s="20"/>
      <c r="N92" s="20"/>
      <c r="O92" s="21"/>
    </row>
    <row r="93" spans="1:15" s="212" customFormat="1" x14ac:dyDescent="0.2">
      <c r="A93" s="211"/>
      <c r="B93" s="210" t="s">
        <v>113</v>
      </c>
      <c r="C93" s="210"/>
      <c r="D93" s="210"/>
      <c r="E93" s="210"/>
      <c r="F93" s="210"/>
      <c r="G93" s="210"/>
      <c r="H93" s="471">
        <v>21224300</v>
      </c>
      <c r="I93" s="471"/>
      <c r="J93" s="210"/>
      <c r="K93" s="210"/>
      <c r="L93" s="210"/>
      <c r="M93" s="210"/>
      <c r="N93" s="210"/>
      <c r="O93" s="210"/>
    </row>
    <row r="94" spans="1:15" ht="15" x14ac:dyDescent="0.2">
      <c r="A94" s="90"/>
      <c r="B94" s="20"/>
      <c r="C94" s="20"/>
      <c r="D94" s="20"/>
      <c r="E94" s="20"/>
      <c r="F94" s="20"/>
      <c r="G94" s="18"/>
      <c r="H94" s="18"/>
      <c r="I94" s="18"/>
      <c r="J94" s="18"/>
      <c r="K94" s="19"/>
      <c r="L94" s="19"/>
      <c r="M94" s="20"/>
      <c r="N94" s="20"/>
      <c r="O94" s="21"/>
    </row>
    <row r="95" spans="1:15" ht="12.75" customHeight="1" x14ac:dyDescent="0.2">
      <c r="A95" s="90"/>
      <c r="B95" s="45" t="s">
        <v>47</v>
      </c>
      <c r="C95" s="46"/>
      <c r="D95" s="45" t="s">
        <v>51</v>
      </c>
      <c r="E95" s="46"/>
      <c r="F95" s="45" t="s">
        <v>52</v>
      </c>
      <c r="G95" s="47"/>
      <c r="H95" s="48" t="s">
        <v>53</v>
      </c>
      <c r="I95" s="472" t="s">
        <v>54</v>
      </c>
      <c r="J95" s="47"/>
      <c r="K95" s="49" t="s">
        <v>55</v>
      </c>
      <c r="L95" s="50"/>
      <c r="M95" s="45" t="s">
        <v>56</v>
      </c>
      <c r="N95" s="46"/>
      <c r="O95" s="45" t="s">
        <v>57</v>
      </c>
    </row>
    <row r="96" spans="1:15" x14ac:dyDescent="0.2">
      <c r="A96" s="90"/>
      <c r="B96" s="51"/>
      <c r="C96" s="52"/>
      <c r="D96" s="51"/>
      <c r="E96" s="52"/>
      <c r="F96" s="51"/>
      <c r="G96" s="53"/>
      <c r="H96" s="54"/>
      <c r="I96" s="473"/>
      <c r="J96" s="53"/>
      <c r="K96" s="55"/>
      <c r="L96" s="56"/>
      <c r="M96" s="51"/>
      <c r="N96" s="52"/>
      <c r="O96" s="51"/>
    </row>
    <row r="97" spans="1:15" x14ac:dyDescent="0.2">
      <c r="A97" s="90"/>
      <c r="B97" s="61" t="s">
        <v>4</v>
      </c>
      <c r="C97" s="62"/>
      <c r="D97" s="94" t="s">
        <v>14</v>
      </c>
      <c r="E97" s="62"/>
      <c r="F97" s="94" t="s">
        <v>87</v>
      </c>
      <c r="G97" s="23"/>
      <c r="H97" s="60"/>
      <c r="I97" s="60">
        <v>11800</v>
      </c>
      <c r="J97" s="23"/>
      <c r="K97" s="64">
        <v>0.51</v>
      </c>
      <c r="L97" s="62"/>
      <c r="M97" s="62" t="s">
        <v>59</v>
      </c>
      <c r="N97" s="62"/>
      <c r="O97" s="102" t="s">
        <v>60</v>
      </c>
    </row>
    <row r="98" spans="1:15" x14ac:dyDescent="0.2">
      <c r="A98" s="90"/>
      <c r="B98" s="61" t="s">
        <v>4</v>
      </c>
      <c r="C98" s="62"/>
      <c r="D98" s="94" t="s">
        <v>17</v>
      </c>
      <c r="E98" s="62"/>
      <c r="F98" s="94" t="s">
        <v>66</v>
      </c>
      <c r="G98" s="23"/>
      <c r="H98" s="60"/>
      <c r="I98" s="60">
        <v>55600</v>
      </c>
      <c r="J98" s="23"/>
      <c r="K98" s="64">
        <v>0.49</v>
      </c>
      <c r="L98" s="62"/>
      <c r="M98" s="62" t="s">
        <v>59</v>
      </c>
      <c r="N98" s="62"/>
      <c r="O98" s="102" t="s">
        <v>60</v>
      </c>
    </row>
    <row r="99" spans="1:15" x14ac:dyDescent="0.2">
      <c r="A99" s="90"/>
      <c r="B99" s="61" t="s">
        <v>39</v>
      </c>
      <c r="C99" s="62"/>
      <c r="D99" s="97" t="s">
        <v>187</v>
      </c>
      <c r="E99" s="62"/>
      <c r="F99" s="97" t="s">
        <v>34</v>
      </c>
      <c r="G99" s="23"/>
      <c r="H99" s="60"/>
      <c r="I99" s="60">
        <v>102100</v>
      </c>
      <c r="J99" s="23"/>
      <c r="K99" s="64" t="s">
        <v>107</v>
      </c>
      <c r="L99" s="62"/>
      <c r="M99" s="62" t="s">
        <v>59</v>
      </c>
      <c r="N99" s="62"/>
      <c r="O99" s="102" t="s">
        <v>60</v>
      </c>
    </row>
    <row r="100" spans="1:15" x14ac:dyDescent="0.2">
      <c r="A100" s="90"/>
      <c r="B100" s="35" t="s">
        <v>7</v>
      </c>
      <c r="C100" s="62"/>
      <c r="D100" s="94" t="s">
        <v>7</v>
      </c>
      <c r="E100" s="62"/>
      <c r="F100" s="94" t="s">
        <v>114</v>
      </c>
      <c r="G100" s="23"/>
      <c r="H100" s="60">
        <v>-124400</v>
      </c>
      <c r="I100" s="60"/>
      <c r="J100" s="23"/>
      <c r="K100" s="64">
        <v>1</v>
      </c>
      <c r="L100" s="62"/>
      <c r="M100" s="62" t="s">
        <v>76</v>
      </c>
      <c r="N100" s="62"/>
      <c r="O100" s="102" t="s">
        <v>68</v>
      </c>
    </row>
    <row r="101" spans="1:15" x14ac:dyDescent="0.2">
      <c r="A101" s="90"/>
      <c r="B101" s="35" t="s">
        <v>41</v>
      </c>
      <c r="C101" s="62"/>
      <c r="D101" s="94" t="s">
        <v>38</v>
      </c>
      <c r="E101" s="62"/>
      <c r="F101" s="94" t="s">
        <v>115</v>
      </c>
      <c r="G101" s="23"/>
      <c r="H101" s="60">
        <v>-123400</v>
      </c>
      <c r="I101" s="60"/>
      <c r="J101" s="23"/>
      <c r="K101" s="64">
        <v>1</v>
      </c>
      <c r="L101" s="62"/>
      <c r="M101" s="62" t="s">
        <v>76</v>
      </c>
      <c r="N101" s="62"/>
      <c r="O101" s="102" t="s">
        <v>60</v>
      </c>
    </row>
    <row r="102" spans="1:15" x14ac:dyDescent="0.2">
      <c r="A102" s="90"/>
      <c r="B102" s="61" t="s">
        <v>39</v>
      </c>
      <c r="C102" s="62"/>
      <c r="D102" s="94" t="s">
        <v>22</v>
      </c>
      <c r="E102" s="62"/>
      <c r="F102" s="94" t="s">
        <v>92</v>
      </c>
      <c r="G102" s="23"/>
      <c r="H102" s="60">
        <v>-15200</v>
      </c>
      <c r="I102" s="60"/>
      <c r="J102" s="23"/>
      <c r="K102" s="64">
        <v>1</v>
      </c>
      <c r="L102" s="62"/>
      <c r="M102" s="62" t="s">
        <v>73</v>
      </c>
      <c r="N102" s="62"/>
      <c r="O102" s="102" t="s">
        <v>60</v>
      </c>
    </row>
    <row r="103" spans="1:15" x14ac:dyDescent="0.2">
      <c r="A103" s="90"/>
      <c r="B103" s="61" t="s">
        <v>4</v>
      </c>
      <c r="C103" s="62"/>
      <c r="D103" s="94" t="s">
        <v>19</v>
      </c>
      <c r="E103" s="62"/>
      <c r="F103" s="94" t="s">
        <v>105</v>
      </c>
      <c r="G103" s="23"/>
      <c r="H103" s="60">
        <v>10900</v>
      </c>
      <c r="I103" s="60"/>
      <c r="J103" s="23"/>
      <c r="K103" s="64">
        <v>1</v>
      </c>
      <c r="L103" s="62"/>
      <c r="M103" s="62" t="s">
        <v>59</v>
      </c>
      <c r="N103" s="62"/>
      <c r="O103" s="102" t="s">
        <v>60</v>
      </c>
    </row>
    <row r="104" spans="1:15" x14ac:dyDescent="0.2">
      <c r="A104" s="90"/>
      <c r="B104" s="61" t="s">
        <v>41</v>
      </c>
      <c r="C104" s="62"/>
      <c r="D104" s="94" t="s">
        <v>38</v>
      </c>
      <c r="E104" s="62"/>
      <c r="F104" s="94" t="s">
        <v>90</v>
      </c>
      <c r="G104" s="23"/>
      <c r="H104" s="60">
        <v>11100</v>
      </c>
      <c r="I104" s="60"/>
      <c r="J104" s="23"/>
      <c r="K104" s="64">
        <v>1</v>
      </c>
      <c r="L104" s="62"/>
      <c r="M104" s="62" t="s">
        <v>59</v>
      </c>
      <c r="N104" s="62"/>
      <c r="O104" s="102" t="s">
        <v>68</v>
      </c>
    </row>
    <row r="105" spans="1:15" x14ac:dyDescent="0.2">
      <c r="A105" s="90"/>
      <c r="B105" s="61" t="s">
        <v>39</v>
      </c>
      <c r="C105" s="62"/>
      <c r="D105" s="94" t="s">
        <v>20</v>
      </c>
      <c r="E105" s="62"/>
      <c r="F105" s="94" t="s">
        <v>95</v>
      </c>
      <c r="G105" s="23"/>
      <c r="H105" s="60">
        <v>11400</v>
      </c>
      <c r="I105" s="60"/>
      <c r="J105" s="23"/>
      <c r="K105" s="64">
        <v>1</v>
      </c>
      <c r="L105" s="62"/>
      <c r="M105" s="62" t="s">
        <v>59</v>
      </c>
      <c r="N105" s="62"/>
      <c r="O105" s="102" t="s">
        <v>60</v>
      </c>
    </row>
    <row r="106" spans="1:15" x14ac:dyDescent="0.2">
      <c r="A106" s="90"/>
      <c r="B106" s="61" t="s">
        <v>7</v>
      </c>
      <c r="C106" s="62"/>
      <c r="D106" s="94" t="s">
        <v>7</v>
      </c>
      <c r="E106" s="62"/>
      <c r="F106" s="94" t="s">
        <v>72</v>
      </c>
      <c r="G106" s="23"/>
      <c r="H106" s="60">
        <v>31600</v>
      </c>
      <c r="I106" s="60"/>
      <c r="J106" s="23"/>
      <c r="K106" s="64">
        <v>1</v>
      </c>
      <c r="L106" s="62"/>
      <c r="M106" s="62" t="s">
        <v>59</v>
      </c>
      <c r="N106" s="62"/>
      <c r="O106" s="102" t="s">
        <v>60</v>
      </c>
    </row>
    <row r="107" spans="1:15" x14ac:dyDescent="0.2">
      <c r="A107" s="90"/>
      <c r="B107" s="61" t="s">
        <v>4</v>
      </c>
      <c r="C107" s="62"/>
      <c r="D107" s="94" t="s">
        <v>61</v>
      </c>
      <c r="E107" s="62"/>
      <c r="F107" s="94" t="s">
        <v>84</v>
      </c>
      <c r="G107" s="23"/>
      <c r="H107" s="60">
        <v>40000</v>
      </c>
      <c r="I107" s="60"/>
      <c r="J107" s="23"/>
      <c r="K107" s="66">
        <v>0.41699999999999998</v>
      </c>
      <c r="L107" s="62"/>
      <c r="M107" s="62" t="s">
        <v>59</v>
      </c>
      <c r="N107" s="62"/>
      <c r="O107" s="102" t="s">
        <v>65</v>
      </c>
    </row>
    <row r="108" spans="1:15" x14ac:dyDescent="0.2">
      <c r="A108" s="90"/>
      <c r="B108" s="61" t="s">
        <v>4</v>
      </c>
      <c r="C108" s="62"/>
      <c r="D108" s="94" t="s">
        <v>19</v>
      </c>
      <c r="E108" s="62"/>
      <c r="F108" s="94" t="s">
        <v>93</v>
      </c>
      <c r="G108" s="23"/>
      <c r="H108" s="60">
        <v>74900</v>
      </c>
      <c r="I108" s="60"/>
      <c r="J108" s="23"/>
      <c r="K108" s="64">
        <v>1</v>
      </c>
      <c r="L108" s="62"/>
      <c r="M108" s="62" t="s">
        <v>59</v>
      </c>
      <c r="N108" s="62"/>
      <c r="O108" s="102" t="s">
        <v>65</v>
      </c>
    </row>
    <row r="109" spans="1:15" x14ac:dyDescent="0.2">
      <c r="A109" s="90"/>
      <c r="B109" s="61" t="s">
        <v>4</v>
      </c>
      <c r="C109" s="62"/>
      <c r="D109" s="94" t="s">
        <v>61</v>
      </c>
      <c r="E109" s="62"/>
      <c r="F109" s="94" t="s">
        <v>116</v>
      </c>
      <c r="G109" s="23"/>
      <c r="H109" s="60">
        <v>124600</v>
      </c>
      <c r="I109" s="60"/>
      <c r="J109" s="23"/>
      <c r="K109" s="64">
        <v>1</v>
      </c>
      <c r="L109" s="62"/>
      <c r="M109" s="62" t="s">
        <v>89</v>
      </c>
      <c r="N109" s="62"/>
      <c r="O109" s="102" t="s">
        <v>60</v>
      </c>
    </row>
    <row r="110" spans="1:15" x14ac:dyDescent="0.2">
      <c r="A110" s="90"/>
      <c r="B110" s="61" t="s">
        <v>4</v>
      </c>
      <c r="C110" s="62"/>
      <c r="D110" s="94" t="s">
        <v>16</v>
      </c>
      <c r="E110" s="62"/>
      <c r="F110" s="94" t="s">
        <v>117</v>
      </c>
      <c r="G110" s="23"/>
      <c r="H110" s="60">
        <v>165000</v>
      </c>
      <c r="I110" s="60"/>
      <c r="J110" s="23"/>
      <c r="K110" s="66">
        <v>0.69499999999999995</v>
      </c>
      <c r="L110" s="62"/>
      <c r="M110" s="62" t="s">
        <v>59</v>
      </c>
      <c r="N110" s="62"/>
      <c r="O110" s="102" t="s">
        <v>118</v>
      </c>
    </row>
    <row r="111" spans="1:15" x14ac:dyDescent="0.2">
      <c r="A111" s="90"/>
      <c r="B111" s="35" t="s">
        <v>7</v>
      </c>
      <c r="C111" s="62"/>
      <c r="D111" s="94" t="s">
        <v>7</v>
      </c>
      <c r="E111" s="62"/>
      <c r="F111" s="94" t="s">
        <v>96</v>
      </c>
      <c r="G111" s="23"/>
      <c r="H111" s="60">
        <v>237900</v>
      </c>
      <c r="I111" s="60"/>
      <c r="J111" s="23"/>
      <c r="K111" s="64">
        <v>1</v>
      </c>
      <c r="L111" s="62"/>
      <c r="M111" s="62" t="s">
        <v>59</v>
      </c>
      <c r="N111" s="62"/>
      <c r="O111" s="102" t="s">
        <v>65</v>
      </c>
    </row>
    <row r="112" spans="1:15" x14ac:dyDescent="0.2">
      <c r="A112" s="90"/>
      <c r="B112" s="35"/>
      <c r="C112" s="62"/>
      <c r="D112" s="94"/>
      <c r="E112" s="62"/>
      <c r="F112" s="94"/>
      <c r="G112" s="23"/>
      <c r="H112" s="60"/>
      <c r="I112" s="60"/>
      <c r="J112" s="23"/>
      <c r="K112" s="64"/>
      <c r="L112" s="62"/>
      <c r="M112" s="62"/>
      <c r="N112" s="62"/>
      <c r="O112" s="102"/>
    </row>
    <row r="113" spans="1:15" x14ac:dyDescent="0.2">
      <c r="A113" s="90"/>
      <c r="B113" s="61"/>
      <c r="C113" s="62"/>
      <c r="D113" s="94"/>
      <c r="E113" s="62"/>
      <c r="F113" s="94" t="s">
        <v>82</v>
      </c>
      <c r="G113" s="23"/>
      <c r="H113" s="60">
        <v>-2000</v>
      </c>
      <c r="I113" s="60">
        <v>-2000</v>
      </c>
      <c r="J113" s="23"/>
      <c r="K113" s="64"/>
      <c r="L113" s="62"/>
      <c r="M113" s="62"/>
      <c r="N113" s="62"/>
      <c r="O113" s="102"/>
    </row>
    <row r="114" spans="1:15" x14ac:dyDescent="0.2">
      <c r="A114" s="90"/>
      <c r="B114" s="61"/>
      <c r="C114" s="62"/>
      <c r="D114" s="94"/>
      <c r="E114" s="62"/>
      <c r="F114" s="94"/>
      <c r="G114" s="23"/>
      <c r="H114" s="60"/>
      <c r="I114" s="60"/>
      <c r="J114" s="23"/>
      <c r="K114" s="64"/>
      <c r="L114" s="62"/>
      <c r="M114" s="62"/>
      <c r="N114" s="62"/>
      <c r="O114" s="102"/>
    </row>
    <row r="115" spans="1:15" x14ac:dyDescent="0.2">
      <c r="A115" s="90"/>
      <c r="B115" s="40" t="s">
        <v>40</v>
      </c>
      <c r="C115" s="41"/>
      <c r="D115" s="40"/>
      <c r="E115" s="41"/>
      <c r="F115" s="40"/>
      <c r="G115" s="42"/>
      <c r="H115" s="307">
        <v>609900</v>
      </c>
      <c r="I115" s="57"/>
      <c r="J115" s="42"/>
      <c r="K115" s="43"/>
      <c r="L115" s="44"/>
      <c r="M115" s="40"/>
      <c r="N115" s="41"/>
      <c r="O115" s="40"/>
    </row>
    <row r="116" spans="1:15" ht="15" x14ac:dyDescent="0.2">
      <c r="A116" s="90"/>
      <c r="B116" s="20"/>
      <c r="C116" s="20"/>
      <c r="D116" s="20"/>
      <c r="E116" s="20"/>
      <c r="F116" s="20"/>
      <c r="G116" s="18"/>
      <c r="H116" s="24"/>
      <c r="I116" s="18"/>
      <c r="J116" s="18"/>
      <c r="K116" s="19"/>
      <c r="L116" s="19"/>
      <c r="M116" s="20"/>
      <c r="N116" s="20"/>
      <c r="O116" s="21"/>
    </row>
    <row r="117" spans="1:15" s="212" customFormat="1" x14ac:dyDescent="0.2">
      <c r="A117" s="211"/>
      <c r="B117" s="210" t="s">
        <v>119</v>
      </c>
      <c r="C117" s="210"/>
      <c r="D117" s="210"/>
      <c r="E117" s="210"/>
      <c r="F117" s="210"/>
      <c r="G117" s="210"/>
      <c r="H117" s="471">
        <v>21834200</v>
      </c>
      <c r="I117" s="471"/>
      <c r="J117" s="210"/>
      <c r="K117" s="210"/>
      <c r="L117" s="210"/>
      <c r="M117" s="210"/>
      <c r="N117" s="210"/>
      <c r="O117" s="210"/>
    </row>
    <row r="118" spans="1:15" ht="15" x14ac:dyDescent="0.2">
      <c r="A118" s="90"/>
      <c r="B118" s="20"/>
      <c r="C118" s="20"/>
      <c r="D118" s="20"/>
      <c r="E118" s="20"/>
      <c r="F118" s="20"/>
      <c r="G118" s="18"/>
      <c r="H118" s="18"/>
      <c r="I118" s="18"/>
      <c r="J118" s="18"/>
      <c r="K118" s="19"/>
      <c r="L118" s="19"/>
      <c r="M118" s="20"/>
      <c r="N118" s="20"/>
      <c r="O118" s="21"/>
    </row>
    <row r="119" spans="1:15" ht="12.75" customHeight="1" x14ac:dyDescent="0.2">
      <c r="A119" s="90"/>
      <c r="B119" s="45" t="s">
        <v>47</v>
      </c>
      <c r="C119" s="46"/>
      <c r="D119" s="45" t="s">
        <v>51</v>
      </c>
      <c r="E119" s="46"/>
      <c r="F119" s="45" t="s">
        <v>52</v>
      </c>
      <c r="G119" s="47"/>
      <c r="H119" s="48" t="s">
        <v>53</v>
      </c>
      <c r="I119" s="472" t="s">
        <v>54</v>
      </c>
      <c r="J119" s="47"/>
      <c r="K119" s="49" t="s">
        <v>55</v>
      </c>
      <c r="L119" s="50"/>
      <c r="M119" s="45" t="s">
        <v>56</v>
      </c>
      <c r="N119" s="46"/>
      <c r="O119" s="45" t="s">
        <v>57</v>
      </c>
    </row>
    <row r="120" spans="1:15" x14ac:dyDescent="0.2">
      <c r="A120" s="90"/>
      <c r="B120" s="51"/>
      <c r="C120" s="52"/>
      <c r="D120" s="51"/>
      <c r="E120" s="52"/>
      <c r="F120" s="51"/>
      <c r="G120" s="53"/>
      <c r="H120" s="54"/>
      <c r="I120" s="473"/>
      <c r="J120" s="53"/>
      <c r="K120" s="55"/>
      <c r="L120" s="56"/>
      <c r="M120" s="51"/>
      <c r="N120" s="52"/>
      <c r="O120" s="51"/>
    </row>
    <row r="121" spans="1:15" x14ac:dyDescent="0.2">
      <c r="A121" s="90"/>
      <c r="B121" s="61" t="s">
        <v>4</v>
      </c>
      <c r="C121" s="62"/>
      <c r="D121" s="94" t="s">
        <v>17</v>
      </c>
      <c r="E121" s="62"/>
      <c r="F121" s="94" t="s">
        <v>66</v>
      </c>
      <c r="G121" s="23"/>
      <c r="H121" s="60"/>
      <c r="I121" s="60">
        <v>10000</v>
      </c>
      <c r="J121" s="23"/>
      <c r="K121" s="64">
        <v>0.49</v>
      </c>
      <c r="L121" s="62"/>
      <c r="M121" s="62" t="s">
        <v>59</v>
      </c>
      <c r="N121" s="62"/>
      <c r="O121" s="102" t="s">
        <v>60</v>
      </c>
    </row>
    <row r="122" spans="1:15" x14ac:dyDescent="0.2">
      <c r="A122" s="90"/>
      <c r="B122" s="61" t="s">
        <v>4</v>
      </c>
      <c r="C122" s="62"/>
      <c r="D122" s="94" t="s">
        <v>14</v>
      </c>
      <c r="E122" s="62"/>
      <c r="F122" s="35" t="s">
        <v>87</v>
      </c>
      <c r="G122" s="23"/>
      <c r="H122" s="60"/>
      <c r="I122" s="60">
        <v>17800</v>
      </c>
      <c r="J122" s="23"/>
      <c r="K122" s="64">
        <v>0.51</v>
      </c>
      <c r="L122" s="62"/>
      <c r="M122" s="62" t="s">
        <v>59</v>
      </c>
      <c r="N122" s="62"/>
      <c r="O122" s="102" t="s">
        <v>60</v>
      </c>
    </row>
    <row r="123" spans="1:15" x14ac:dyDescent="0.2">
      <c r="A123" s="90"/>
      <c r="B123" s="61" t="s">
        <v>4</v>
      </c>
      <c r="C123" s="62"/>
      <c r="D123" s="94" t="s">
        <v>61</v>
      </c>
      <c r="E123" s="62"/>
      <c r="F123" s="94" t="s">
        <v>102</v>
      </c>
      <c r="G123" s="23"/>
      <c r="H123" s="60"/>
      <c r="I123" s="60">
        <v>40000</v>
      </c>
      <c r="J123" s="23"/>
      <c r="K123" s="64">
        <v>0.5</v>
      </c>
      <c r="L123" s="62"/>
      <c r="M123" s="62" t="s">
        <v>59</v>
      </c>
      <c r="N123" s="62"/>
      <c r="O123" s="102" t="s">
        <v>60</v>
      </c>
    </row>
    <row r="124" spans="1:15" x14ac:dyDescent="0.2">
      <c r="A124" s="90"/>
      <c r="B124" s="61" t="s">
        <v>4</v>
      </c>
      <c r="C124" s="62"/>
      <c r="D124" s="94" t="s">
        <v>13</v>
      </c>
      <c r="E124" s="62"/>
      <c r="F124" s="35" t="s">
        <v>120</v>
      </c>
      <c r="G124" s="23"/>
      <c r="H124" s="60"/>
      <c r="I124" s="60">
        <v>82700</v>
      </c>
      <c r="J124" s="23"/>
      <c r="K124" s="64">
        <v>0.4</v>
      </c>
      <c r="L124" s="62"/>
      <c r="M124" s="62" t="s">
        <v>63</v>
      </c>
      <c r="N124" s="62"/>
      <c r="O124" s="102" t="s">
        <v>60</v>
      </c>
    </row>
    <row r="125" spans="1:15" x14ac:dyDescent="0.2">
      <c r="A125" s="90"/>
      <c r="B125" s="61" t="s">
        <v>39</v>
      </c>
      <c r="C125" s="62"/>
      <c r="D125" s="94" t="s">
        <v>69</v>
      </c>
      <c r="E125" s="62"/>
      <c r="F125" s="94" t="s">
        <v>70</v>
      </c>
      <c r="G125" s="23"/>
      <c r="H125" s="60"/>
      <c r="I125" s="60">
        <v>380000</v>
      </c>
      <c r="J125" s="23"/>
      <c r="K125" s="98" t="s">
        <v>71</v>
      </c>
      <c r="L125" s="62"/>
      <c r="M125" s="62" t="s">
        <v>59</v>
      </c>
      <c r="N125" s="62"/>
      <c r="O125" s="102" t="s">
        <v>65</v>
      </c>
    </row>
    <row r="126" spans="1:15" x14ac:dyDescent="0.2">
      <c r="A126" s="90"/>
      <c r="B126" s="61" t="s">
        <v>39</v>
      </c>
      <c r="C126" s="62"/>
      <c r="D126" s="94" t="s">
        <v>21</v>
      </c>
      <c r="E126" s="62"/>
      <c r="F126" s="94" t="s">
        <v>121</v>
      </c>
      <c r="G126" s="23"/>
      <c r="H126" s="60"/>
      <c r="I126" s="60">
        <v>435000</v>
      </c>
      <c r="J126" s="23"/>
      <c r="K126" s="64">
        <v>0.5</v>
      </c>
      <c r="L126" s="62"/>
      <c r="M126" s="62" t="s">
        <v>122</v>
      </c>
      <c r="N126" s="62"/>
      <c r="O126" s="102" t="s">
        <v>65</v>
      </c>
    </row>
    <row r="127" spans="1:15" x14ac:dyDescent="0.2">
      <c r="A127" s="90"/>
      <c r="B127" s="35" t="s">
        <v>39</v>
      </c>
      <c r="C127" s="62"/>
      <c r="D127" s="94" t="s">
        <v>21</v>
      </c>
      <c r="E127" s="62"/>
      <c r="F127" s="94" t="s">
        <v>121</v>
      </c>
      <c r="G127" s="23"/>
      <c r="H127" s="60"/>
      <c r="I127" s="60">
        <v>100000</v>
      </c>
      <c r="J127" s="23"/>
      <c r="K127" s="64">
        <v>0.5</v>
      </c>
      <c r="L127" s="62"/>
      <c r="M127" s="62" t="s">
        <v>59</v>
      </c>
      <c r="N127" s="62"/>
      <c r="O127" s="102" t="s">
        <v>65</v>
      </c>
    </row>
    <row r="128" spans="1:15" x14ac:dyDescent="0.2">
      <c r="A128" s="90"/>
      <c r="B128" s="61" t="s">
        <v>41</v>
      </c>
      <c r="C128" s="62"/>
      <c r="D128" s="94" t="s">
        <v>36</v>
      </c>
      <c r="E128" s="62"/>
      <c r="F128" s="94" t="s">
        <v>36</v>
      </c>
      <c r="G128" s="23"/>
      <c r="H128" s="60"/>
      <c r="I128" s="60">
        <v>3000000</v>
      </c>
      <c r="J128" s="23"/>
      <c r="K128" s="64">
        <v>0.2</v>
      </c>
      <c r="L128" s="62"/>
      <c r="M128" s="62" t="s">
        <v>63</v>
      </c>
      <c r="N128" s="62"/>
      <c r="O128" s="102" t="s">
        <v>65</v>
      </c>
    </row>
    <row r="129" spans="1:15" x14ac:dyDescent="0.2">
      <c r="A129" s="90"/>
      <c r="B129" s="61" t="s">
        <v>39</v>
      </c>
      <c r="C129" s="62"/>
      <c r="D129" s="94" t="s">
        <v>20</v>
      </c>
      <c r="E129" s="62"/>
      <c r="F129" s="94" t="s">
        <v>123</v>
      </c>
      <c r="G129" s="23"/>
      <c r="H129" s="60">
        <v>-103000</v>
      </c>
      <c r="I129" s="60"/>
      <c r="J129" s="23"/>
      <c r="K129" s="64">
        <v>1</v>
      </c>
      <c r="L129" s="62"/>
      <c r="M129" s="62" t="s">
        <v>76</v>
      </c>
      <c r="N129" s="62"/>
      <c r="O129" s="102" t="s">
        <v>60</v>
      </c>
    </row>
    <row r="130" spans="1:15" x14ac:dyDescent="0.2">
      <c r="A130" s="90"/>
      <c r="B130" s="61" t="s">
        <v>7</v>
      </c>
      <c r="C130" s="62"/>
      <c r="D130" s="94" t="s">
        <v>7</v>
      </c>
      <c r="E130" s="62"/>
      <c r="F130" s="94" t="s">
        <v>109</v>
      </c>
      <c r="G130" s="23"/>
      <c r="H130" s="60">
        <v>-14800</v>
      </c>
      <c r="I130" s="60"/>
      <c r="J130" s="23"/>
      <c r="K130" s="64">
        <v>1</v>
      </c>
      <c r="L130" s="62"/>
      <c r="M130" s="62" t="s">
        <v>73</v>
      </c>
      <c r="N130" s="62"/>
      <c r="O130" s="102" t="s">
        <v>86</v>
      </c>
    </row>
    <row r="131" spans="1:15" x14ac:dyDescent="0.2">
      <c r="A131" s="90"/>
      <c r="B131" s="61" t="s">
        <v>4</v>
      </c>
      <c r="C131" s="62"/>
      <c r="D131" s="94" t="s">
        <v>61</v>
      </c>
      <c r="E131" s="62"/>
      <c r="F131" s="94" t="s">
        <v>84</v>
      </c>
      <c r="G131" s="23"/>
      <c r="H131" s="60">
        <v>4000</v>
      </c>
      <c r="I131" s="60"/>
      <c r="J131" s="23"/>
      <c r="K131" s="66">
        <v>0.41699999999999998</v>
      </c>
      <c r="L131" s="62"/>
      <c r="M131" s="62" t="s">
        <v>59</v>
      </c>
      <c r="N131" s="62"/>
      <c r="O131" s="102" t="s">
        <v>60</v>
      </c>
    </row>
    <row r="132" spans="1:15" x14ac:dyDescent="0.2">
      <c r="A132" s="90"/>
      <c r="B132" s="61" t="s">
        <v>41</v>
      </c>
      <c r="C132" s="62"/>
      <c r="D132" s="94" t="s">
        <v>30</v>
      </c>
      <c r="E132" s="62"/>
      <c r="F132" s="94" t="s">
        <v>77</v>
      </c>
      <c r="G132" s="23"/>
      <c r="H132" s="60">
        <v>6500</v>
      </c>
      <c r="I132" s="60"/>
      <c r="J132" s="23"/>
      <c r="K132" s="64">
        <v>1</v>
      </c>
      <c r="L132" s="62"/>
      <c r="M132" s="62" t="s">
        <v>59</v>
      </c>
      <c r="N132" s="62"/>
      <c r="O132" s="102" t="s">
        <v>60</v>
      </c>
    </row>
    <row r="133" spans="1:15" x14ac:dyDescent="0.2">
      <c r="A133" s="90"/>
      <c r="B133" s="61" t="s">
        <v>41</v>
      </c>
      <c r="C133" s="62"/>
      <c r="D133" s="94" t="s">
        <v>38</v>
      </c>
      <c r="E133" s="62"/>
      <c r="F133" s="94" t="s">
        <v>124</v>
      </c>
      <c r="G133" s="23"/>
      <c r="H133" s="60">
        <v>9500</v>
      </c>
      <c r="I133" s="60"/>
      <c r="J133" s="23"/>
      <c r="K133" s="64">
        <v>1</v>
      </c>
      <c r="L133" s="62"/>
      <c r="M133" s="62" t="s">
        <v>59</v>
      </c>
      <c r="N133" s="62"/>
      <c r="O133" s="102" t="s">
        <v>60</v>
      </c>
    </row>
    <row r="134" spans="1:15" x14ac:dyDescent="0.2">
      <c r="A134" s="90"/>
      <c r="B134" s="61" t="s">
        <v>7</v>
      </c>
      <c r="C134" s="62"/>
      <c r="D134" s="94" t="s">
        <v>7</v>
      </c>
      <c r="E134" s="62"/>
      <c r="F134" s="94" t="s">
        <v>109</v>
      </c>
      <c r="G134" s="23"/>
      <c r="H134" s="60">
        <v>9900</v>
      </c>
      <c r="I134" s="60"/>
      <c r="J134" s="23"/>
      <c r="K134" s="64">
        <v>1</v>
      </c>
      <c r="L134" s="62"/>
      <c r="M134" s="62" t="s">
        <v>59</v>
      </c>
      <c r="N134" s="62"/>
      <c r="O134" s="102" t="s">
        <v>86</v>
      </c>
    </row>
    <row r="135" spans="1:15" x14ac:dyDescent="0.2">
      <c r="A135" s="90"/>
      <c r="B135" s="61" t="s">
        <v>4</v>
      </c>
      <c r="C135" s="62"/>
      <c r="D135" s="94" t="s">
        <v>15</v>
      </c>
      <c r="E135" s="62"/>
      <c r="F135" s="94" t="s">
        <v>125</v>
      </c>
      <c r="G135" s="23"/>
      <c r="H135" s="60">
        <v>19600</v>
      </c>
      <c r="I135" s="60"/>
      <c r="J135" s="23"/>
      <c r="K135" s="64">
        <v>1</v>
      </c>
      <c r="L135" s="62"/>
      <c r="M135" s="62" t="s">
        <v>63</v>
      </c>
      <c r="N135" s="62"/>
      <c r="O135" s="102" t="s">
        <v>60</v>
      </c>
    </row>
    <row r="136" spans="1:15" x14ac:dyDescent="0.2">
      <c r="A136" s="90"/>
      <c r="B136" s="61" t="s">
        <v>41</v>
      </c>
      <c r="C136" s="62"/>
      <c r="D136" s="94" t="s">
        <v>33</v>
      </c>
      <c r="E136" s="62"/>
      <c r="F136" s="94" t="s">
        <v>80</v>
      </c>
      <c r="G136" s="23"/>
      <c r="H136" s="60">
        <v>20000</v>
      </c>
      <c r="I136" s="60"/>
      <c r="J136" s="23"/>
      <c r="K136" s="64">
        <v>1</v>
      </c>
      <c r="L136" s="62"/>
      <c r="M136" s="62" t="s">
        <v>59</v>
      </c>
      <c r="N136" s="62"/>
      <c r="O136" s="102" t="s">
        <v>65</v>
      </c>
    </row>
    <row r="137" spans="1:15" x14ac:dyDescent="0.2">
      <c r="A137" s="90"/>
      <c r="B137" s="61" t="s">
        <v>4</v>
      </c>
      <c r="C137" s="62"/>
      <c r="D137" s="94" t="s">
        <v>16</v>
      </c>
      <c r="E137" s="62"/>
      <c r="F137" s="94" t="s">
        <v>126</v>
      </c>
      <c r="G137" s="23"/>
      <c r="H137" s="60">
        <v>22000</v>
      </c>
      <c r="I137" s="60"/>
      <c r="J137" s="23"/>
      <c r="K137" s="66">
        <v>0.69499999999999995</v>
      </c>
      <c r="L137" s="62"/>
      <c r="M137" s="62" t="s">
        <v>59</v>
      </c>
      <c r="N137" s="62"/>
      <c r="O137" s="102" t="s">
        <v>60</v>
      </c>
    </row>
    <row r="138" spans="1:15" x14ac:dyDescent="0.2">
      <c r="A138" s="90"/>
      <c r="B138" s="61" t="s">
        <v>41</v>
      </c>
      <c r="C138" s="62"/>
      <c r="D138" s="94" t="s">
        <v>32</v>
      </c>
      <c r="E138" s="62"/>
      <c r="F138" s="94" t="s">
        <v>127</v>
      </c>
      <c r="G138" s="23"/>
      <c r="H138" s="60">
        <v>30000</v>
      </c>
      <c r="I138" s="60"/>
      <c r="J138" s="23"/>
      <c r="K138" s="64">
        <v>1</v>
      </c>
      <c r="L138" s="62"/>
      <c r="M138" s="62" t="s">
        <v>59</v>
      </c>
      <c r="N138" s="62"/>
      <c r="O138" s="102" t="s">
        <v>60</v>
      </c>
    </row>
    <row r="139" spans="1:15" x14ac:dyDescent="0.2">
      <c r="A139" s="90"/>
      <c r="B139" s="61" t="s">
        <v>39</v>
      </c>
      <c r="C139" s="62"/>
      <c r="D139" s="94" t="s">
        <v>26</v>
      </c>
      <c r="E139" s="62"/>
      <c r="F139" s="94" t="s">
        <v>128</v>
      </c>
      <c r="G139" s="23"/>
      <c r="H139" s="60">
        <v>45000</v>
      </c>
      <c r="I139" s="60"/>
      <c r="J139" s="23"/>
      <c r="K139" s="64">
        <v>1</v>
      </c>
      <c r="L139" s="62"/>
      <c r="M139" s="62" t="s">
        <v>59</v>
      </c>
      <c r="N139" s="62"/>
      <c r="O139" s="102" t="s">
        <v>65</v>
      </c>
    </row>
    <row r="140" spans="1:15" x14ac:dyDescent="0.2">
      <c r="A140" s="90"/>
      <c r="B140" s="61" t="s">
        <v>41</v>
      </c>
      <c r="C140" s="62"/>
      <c r="D140" s="94" t="s">
        <v>38</v>
      </c>
      <c r="E140" s="62"/>
      <c r="F140" s="35" t="s">
        <v>129</v>
      </c>
      <c r="G140" s="23"/>
      <c r="H140" s="60">
        <v>49700</v>
      </c>
      <c r="I140" s="60"/>
      <c r="J140" s="23"/>
      <c r="K140" s="64">
        <v>1</v>
      </c>
      <c r="L140" s="62"/>
      <c r="M140" s="62" t="s">
        <v>63</v>
      </c>
      <c r="N140" s="62"/>
      <c r="O140" s="102" t="s">
        <v>60</v>
      </c>
    </row>
    <row r="141" spans="1:15" x14ac:dyDescent="0.2">
      <c r="A141" s="90"/>
      <c r="B141" s="61" t="s">
        <v>4</v>
      </c>
      <c r="C141" s="62"/>
      <c r="D141" s="94" t="s">
        <v>12</v>
      </c>
      <c r="E141" s="62"/>
      <c r="F141" s="94" t="s">
        <v>130</v>
      </c>
      <c r="G141" s="23"/>
      <c r="H141" s="60">
        <v>76900</v>
      </c>
      <c r="I141" s="60"/>
      <c r="J141" s="23"/>
      <c r="K141" s="64">
        <v>0.95</v>
      </c>
      <c r="L141" s="62"/>
      <c r="M141" s="62" t="s">
        <v>63</v>
      </c>
      <c r="N141" s="62"/>
      <c r="O141" s="102" t="s">
        <v>60</v>
      </c>
    </row>
    <row r="142" spans="1:15" x14ac:dyDescent="0.2">
      <c r="A142" s="90"/>
      <c r="B142" s="61" t="s">
        <v>4</v>
      </c>
      <c r="C142" s="62"/>
      <c r="D142" s="94" t="s">
        <v>61</v>
      </c>
      <c r="E142" s="62"/>
      <c r="F142" s="35" t="s">
        <v>116</v>
      </c>
      <c r="G142" s="23"/>
      <c r="H142" s="60">
        <v>84900</v>
      </c>
      <c r="I142" s="60"/>
      <c r="J142" s="23"/>
      <c r="K142" s="64">
        <v>1</v>
      </c>
      <c r="L142" s="62"/>
      <c r="M142" s="62" t="s">
        <v>59</v>
      </c>
      <c r="N142" s="62"/>
      <c r="O142" s="102" t="s">
        <v>60</v>
      </c>
    </row>
    <row r="143" spans="1:15" x14ac:dyDescent="0.2">
      <c r="A143" s="90"/>
      <c r="B143" s="61" t="s">
        <v>4</v>
      </c>
      <c r="C143" s="62"/>
      <c r="D143" s="94" t="s">
        <v>19</v>
      </c>
      <c r="E143" s="62"/>
      <c r="F143" s="94" t="s">
        <v>131</v>
      </c>
      <c r="G143" s="23"/>
      <c r="H143" s="60">
        <v>93100</v>
      </c>
      <c r="I143" s="60"/>
      <c r="J143" s="23"/>
      <c r="K143" s="64">
        <v>1</v>
      </c>
      <c r="L143" s="62"/>
      <c r="M143" s="62" t="s">
        <v>59</v>
      </c>
      <c r="N143" s="62"/>
      <c r="O143" s="102" t="s">
        <v>65</v>
      </c>
    </row>
    <row r="144" spans="1:15" x14ac:dyDescent="0.2">
      <c r="A144" s="90"/>
      <c r="B144" s="61" t="s">
        <v>39</v>
      </c>
      <c r="C144" s="62"/>
      <c r="D144" s="94" t="s">
        <v>20</v>
      </c>
      <c r="E144" s="62"/>
      <c r="F144" s="94" t="s">
        <v>132</v>
      </c>
      <c r="G144" s="23"/>
      <c r="H144" s="60">
        <v>100000</v>
      </c>
      <c r="I144" s="60"/>
      <c r="J144" s="23"/>
      <c r="K144" s="64">
        <v>1</v>
      </c>
      <c r="L144" s="62"/>
      <c r="M144" s="62" t="s">
        <v>89</v>
      </c>
      <c r="N144" s="62"/>
      <c r="O144" s="102" t="s">
        <v>60</v>
      </c>
    </row>
    <row r="145" spans="1:15" x14ac:dyDescent="0.2">
      <c r="A145" s="90"/>
      <c r="B145" s="35" t="s">
        <v>7</v>
      </c>
      <c r="C145" s="62"/>
      <c r="D145" s="94" t="s">
        <v>7</v>
      </c>
      <c r="E145" s="62"/>
      <c r="F145" s="94" t="s">
        <v>96</v>
      </c>
      <c r="G145" s="23"/>
      <c r="H145" s="60">
        <v>200000</v>
      </c>
      <c r="I145" s="60"/>
      <c r="J145" s="23"/>
      <c r="K145" s="64">
        <v>1</v>
      </c>
      <c r="L145" s="62"/>
      <c r="M145" s="62" t="s">
        <v>59</v>
      </c>
      <c r="N145" s="62"/>
      <c r="O145" s="102" t="s">
        <v>65</v>
      </c>
    </row>
    <row r="146" spans="1:15" x14ac:dyDescent="0.2">
      <c r="A146" s="90"/>
      <c r="B146" s="61" t="s">
        <v>4</v>
      </c>
      <c r="C146" s="62"/>
      <c r="D146" s="94" t="s">
        <v>16</v>
      </c>
      <c r="E146" s="62"/>
      <c r="F146" s="94" t="s">
        <v>81</v>
      </c>
      <c r="G146" s="23"/>
      <c r="H146" s="60">
        <v>223400</v>
      </c>
      <c r="I146" s="60"/>
      <c r="J146" s="23"/>
      <c r="K146" s="66">
        <v>0.69499999999999995</v>
      </c>
      <c r="L146" s="62"/>
      <c r="M146" s="62" t="s">
        <v>59</v>
      </c>
      <c r="N146" s="62"/>
      <c r="O146" s="102" t="s">
        <v>65</v>
      </c>
    </row>
    <row r="147" spans="1:15" x14ac:dyDescent="0.2">
      <c r="A147" s="90"/>
      <c r="B147" s="61" t="s">
        <v>4</v>
      </c>
      <c r="C147" s="62"/>
      <c r="D147" s="94" t="s">
        <v>16</v>
      </c>
      <c r="E147" s="62"/>
      <c r="F147" s="94" t="s">
        <v>112</v>
      </c>
      <c r="G147" s="23"/>
      <c r="H147" s="60">
        <v>323900</v>
      </c>
      <c r="I147" s="60"/>
      <c r="J147" s="23"/>
      <c r="K147" s="66">
        <v>0.69499999999999995</v>
      </c>
      <c r="L147" s="62"/>
      <c r="M147" s="62" t="s">
        <v>59</v>
      </c>
      <c r="N147" s="62"/>
      <c r="O147" s="102" t="s">
        <v>68</v>
      </c>
    </row>
    <row r="148" spans="1:15" x14ac:dyDescent="0.2">
      <c r="A148" s="90"/>
      <c r="B148" s="61"/>
      <c r="C148" s="62"/>
      <c r="D148" s="94"/>
      <c r="E148" s="62"/>
      <c r="F148" s="94"/>
      <c r="G148" s="23"/>
      <c r="H148" s="60"/>
      <c r="I148" s="60"/>
      <c r="J148" s="23"/>
      <c r="K148" s="64"/>
      <c r="L148" s="62"/>
      <c r="M148" s="62"/>
      <c r="N148" s="62"/>
      <c r="O148" s="102"/>
    </row>
    <row r="149" spans="1:15" x14ac:dyDescent="0.2">
      <c r="A149" s="90"/>
      <c r="B149" s="61"/>
      <c r="C149" s="62"/>
      <c r="D149" s="94"/>
      <c r="E149" s="62"/>
      <c r="F149" s="94" t="s">
        <v>82</v>
      </c>
      <c r="G149" s="23"/>
      <c r="H149" s="60">
        <v>-38600</v>
      </c>
      <c r="I149" s="60">
        <v>5700</v>
      </c>
      <c r="J149" s="23"/>
      <c r="K149" s="64"/>
      <c r="L149" s="62"/>
      <c r="M149" s="62"/>
      <c r="N149" s="62"/>
      <c r="O149" s="102"/>
    </row>
    <row r="150" spans="1:15" x14ac:dyDescent="0.2">
      <c r="A150" s="90"/>
      <c r="B150" s="61"/>
      <c r="C150" s="62"/>
      <c r="D150" s="94"/>
      <c r="E150" s="62"/>
      <c r="F150" s="94"/>
      <c r="G150" s="23"/>
      <c r="H150" s="60"/>
      <c r="I150" s="60"/>
      <c r="J150" s="23"/>
      <c r="K150" s="64"/>
      <c r="L150" s="62"/>
      <c r="M150" s="62"/>
      <c r="N150" s="62"/>
      <c r="O150" s="102"/>
    </row>
    <row r="151" spans="1:15" x14ac:dyDescent="0.2">
      <c r="A151" s="90"/>
      <c r="B151" s="40" t="s">
        <v>40</v>
      </c>
      <c r="C151" s="41"/>
      <c r="D151" s="40"/>
      <c r="E151" s="41"/>
      <c r="F151" s="40"/>
      <c r="G151" s="42"/>
      <c r="H151" s="307">
        <v>5233200</v>
      </c>
      <c r="I151" s="57"/>
      <c r="J151" s="42"/>
      <c r="K151" s="43"/>
      <c r="L151" s="44"/>
      <c r="M151" s="40"/>
      <c r="N151" s="41"/>
      <c r="O151" s="40"/>
    </row>
    <row r="152" spans="1:15" ht="15" x14ac:dyDescent="0.2">
      <c r="A152" s="90"/>
      <c r="B152" s="20"/>
      <c r="C152" s="20"/>
      <c r="D152" s="20"/>
      <c r="E152" s="20"/>
      <c r="F152" s="20"/>
      <c r="G152" s="18"/>
      <c r="H152" s="24"/>
      <c r="I152" s="18"/>
      <c r="J152" s="18"/>
      <c r="K152" s="25"/>
      <c r="L152" s="19"/>
      <c r="M152" s="20"/>
      <c r="N152" s="20"/>
      <c r="O152" s="21"/>
    </row>
    <row r="153" spans="1:15" s="212" customFormat="1" x14ac:dyDescent="0.2">
      <c r="A153" s="211"/>
      <c r="B153" s="210" t="s">
        <v>133</v>
      </c>
      <c r="C153" s="210"/>
      <c r="D153" s="210"/>
      <c r="E153" s="210"/>
      <c r="F153" s="210"/>
      <c r="G153" s="210"/>
      <c r="H153" s="471">
        <v>27067400</v>
      </c>
      <c r="I153" s="471"/>
      <c r="J153" s="210"/>
      <c r="K153" s="210"/>
      <c r="L153" s="210"/>
      <c r="M153" s="210"/>
      <c r="N153" s="210"/>
      <c r="O153" s="210"/>
    </row>
    <row r="154" spans="1:15" ht="15" x14ac:dyDescent="0.2">
      <c r="A154" s="90"/>
      <c r="B154" s="26"/>
      <c r="C154" s="27"/>
      <c r="D154" s="27"/>
      <c r="E154" s="27"/>
      <c r="F154" s="27"/>
      <c r="G154" s="28"/>
      <c r="H154" s="29"/>
      <c r="I154" s="29"/>
      <c r="J154" s="29"/>
      <c r="K154" s="30"/>
      <c r="L154" s="30"/>
      <c r="M154" s="23"/>
      <c r="N154" s="23"/>
      <c r="O154" s="31"/>
    </row>
    <row r="155" spans="1:15" ht="12.75" customHeight="1" x14ac:dyDescent="0.2">
      <c r="A155" s="90"/>
      <c r="B155" s="45" t="s">
        <v>47</v>
      </c>
      <c r="C155" s="46"/>
      <c r="D155" s="45" t="s">
        <v>51</v>
      </c>
      <c r="E155" s="46"/>
      <c r="F155" s="45" t="s">
        <v>52</v>
      </c>
      <c r="G155" s="47"/>
      <c r="H155" s="48" t="s">
        <v>53</v>
      </c>
      <c r="I155" s="472" t="s">
        <v>54</v>
      </c>
      <c r="J155" s="47"/>
      <c r="K155" s="49" t="s">
        <v>55</v>
      </c>
      <c r="L155" s="50"/>
      <c r="M155" s="45" t="s">
        <v>56</v>
      </c>
      <c r="N155" s="46"/>
      <c r="O155" s="45" t="s">
        <v>57</v>
      </c>
    </row>
    <row r="156" spans="1:15" x14ac:dyDescent="0.2">
      <c r="A156" s="90"/>
      <c r="B156" s="51"/>
      <c r="C156" s="52"/>
      <c r="D156" s="51"/>
      <c r="E156" s="52"/>
      <c r="F156" s="51"/>
      <c r="G156" s="53"/>
      <c r="H156" s="54"/>
      <c r="I156" s="473"/>
      <c r="J156" s="53"/>
      <c r="K156" s="55"/>
      <c r="L156" s="56"/>
      <c r="M156" s="51"/>
      <c r="N156" s="52"/>
      <c r="O156" s="51"/>
    </row>
    <row r="157" spans="1:15" x14ac:dyDescent="0.2">
      <c r="A157" s="90"/>
      <c r="B157" s="61" t="s">
        <v>41</v>
      </c>
      <c r="C157" s="62"/>
      <c r="D157" s="94" t="s">
        <v>134</v>
      </c>
      <c r="E157" s="62"/>
      <c r="F157" s="94" t="s">
        <v>134</v>
      </c>
      <c r="G157" s="23"/>
      <c r="H157" s="60"/>
      <c r="I157" s="60">
        <v>412900</v>
      </c>
      <c r="J157" s="23"/>
      <c r="K157" s="64">
        <v>0.2</v>
      </c>
      <c r="L157" s="62"/>
      <c r="M157" s="62" t="s">
        <v>59</v>
      </c>
      <c r="N157" s="62"/>
      <c r="O157" s="102" t="s">
        <v>65</v>
      </c>
    </row>
    <row r="158" spans="1:15" x14ac:dyDescent="0.2">
      <c r="A158" s="90"/>
      <c r="B158" s="61" t="s">
        <v>4</v>
      </c>
      <c r="C158" s="62"/>
      <c r="D158" s="94" t="s">
        <v>135</v>
      </c>
      <c r="E158" s="62"/>
      <c r="F158" s="35" t="s">
        <v>136</v>
      </c>
      <c r="G158" s="23"/>
      <c r="H158" s="60">
        <v>392000</v>
      </c>
      <c r="I158" s="60"/>
      <c r="J158" s="23"/>
      <c r="K158" s="66">
        <v>0.69499999999999995</v>
      </c>
      <c r="L158" s="62"/>
      <c r="M158" s="62" t="s">
        <v>59</v>
      </c>
      <c r="N158" s="62"/>
      <c r="O158" s="102" t="s">
        <v>68</v>
      </c>
    </row>
    <row r="159" spans="1:15" x14ac:dyDescent="0.2">
      <c r="A159" s="90"/>
      <c r="B159" s="61" t="s">
        <v>7</v>
      </c>
      <c r="C159" s="62"/>
      <c r="D159" s="94" t="s">
        <v>7</v>
      </c>
      <c r="E159" s="62"/>
      <c r="F159" s="94" t="s">
        <v>137</v>
      </c>
      <c r="G159" s="23"/>
      <c r="H159" s="60">
        <v>156000</v>
      </c>
      <c r="I159" s="60"/>
      <c r="J159" s="23"/>
      <c r="K159" s="64">
        <v>1</v>
      </c>
      <c r="L159" s="62"/>
      <c r="M159" s="62" t="s">
        <v>59</v>
      </c>
      <c r="N159" s="62"/>
      <c r="O159" s="102" t="s">
        <v>118</v>
      </c>
    </row>
    <row r="160" spans="1:15" x14ac:dyDescent="0.2">
      <c r="A160" s="90"/>
      <c r="B160" s="61" t="s">
        <v>39</v>
      </c>
      <c r="C160" s="62"/>
      <c r="D160" s="97" t="s">
        <v>188</v>
      </c>
      <c r="E160" s="62"/>
      <c r="F160" s="35" t="s">
        <v>138</v>
      </c>
      <c r="G160" s="23"/>
      <c r="H160" s="60"/>
      <c r="I160" s="60">
        <v>125000</v>
      </c>
      <c r="J160" s="23"/>
      <c r="K160" s="64" t="s">
        <v>107</v>
      </c>
      <c r="L160" s="62"/>
      <c r="M160" s="62" t="s">
        <v>59</v>
      </c>
      <c r="N160" s="62"/>
      <c r="O160" s="102" t="s">
        <v>60</v>
      </c>
    </row>
    <row r="161" spans="1:15" x14ac:dyDescent="0.2">
      <c r="A161" s="90"/>
      <c r="B161" s="61" t="s">
        <v>39</v>
      </c>
      <c r="C161" s="62"/>
      <c r="D161" s="94" t="s">
        <v>21</v>
      </c>
      <c r="E161" s="62"/>
      <c r="F161" s="94" t="s">
        <v>121</v>
      </c>
      <c r="G161" s="23"/>
      <c r="H161" s="60"/>
      <c r="I161" s="60">
        <v>111000</v>
      </c>
      <c r="J161" s="23"/>
      <c r="K161" s="67">
        <v>0.5</v>
      </c>
      <c r="L161" s="62"/>
      <c r="M161" s="62" t="s">
        <v>59</v>
      </c>
      <c r="N161" s="62"/>
      <c r="O161" s="102" t="s">
        <v>65</v>
      </c>
    </row>
    <row r="162" spans="1:15" x14ac:dyDescent="0.2">
      <c r="A162" s="90"/>
      <c r="B162" s="61" t="s">
        <v>4</v>
      </c>
      <c r="C162" s="62"/>
      <c r="D162" s="94" t="s">
        <v>19</v>
      </c>
      <c r="E162" s="62"/>
      <c r="F162" s="94" t="s">
        <v>139</v>
      </c>
      <c r="G162" s="23"/>
      <c r="H162" s="60">
        <v>78100</v>
      </c>
      <c r="I162" s="60"/>
      <c r="J162" s="23"/>
      <c r="K162" s="64">
        <v>1</v>
      </c>
      <c r="L162" s="62"/>
      <c r="M162" s="62" t="s">
        <v>59</v>
      </c>
      <c r="N162" s="62"/>
      <c r="O162" s="102" t="s">
        <v>60</v>
      </c>
    </row>
    <row r="163" spans="1:15" x14ac:dyDescent="0.2">
      <c r="A163" s="90"/>
      <c r="B163" s="35" t="s">
        <v>7</v>
      </c>
      <c r="C163" s="62"/>
      <c r="D163" s="94" t="s">
        <v>7</v>
      </c>
      <c r="E163" s="62"/>
      <c r="F163" s="94" t="s">
        <v>140</v>
      </c>
      <c r="G163" s="23"/>
      <c r="H163" s="60">
        <v>75000</v>
      </c>
      <c r="I163" s="60"/>
      <c r="J163" s="23"/>
      <c r="K163" s="64">
        <v>1</v>
      </c>
      <c r="L163" s="62"/>
      <c r="M163" s="62" t="s">
        <v>59</v>
      </c>
      <c r="N163" s="62"/>
      <c r="O163" s="89" t="s">
        <v>191</v>
      </c>
    </row>
    <row r="164" spans="1:15" x14ac:dyDescent="0.2">
      <c r="A164" s="90"/>
      <c r="B164" s="61" t="s">
        <v>4</v>
      </c>
      <c r="C164" s="62"/>
      <c r="D164" s="94" t="s">
        <v>16</v>
      </c>
      <c r="E164" s="62"/>
      <c r="F164" s="94" t="s">
        <v>141</v>
      </c>
      <c r="G164" s="23"/>
      <c r="H164" s="60">
        <v>65000</v>
      </c>
      <c r="I164" s="60"/>
      <c r="J164" s="23"/>
      <c r="K164" s="66">
        <v>0.69499999999999995</v>
      </c>
      <c r="L164" s="62"/>
      <c r="M164" s="62" t="s">
        <v>59</v>
      </c>
      <c r="N164" s="62"/>
      <c r="O164" s="102" t="s">
        <v>68</v>
      </c>
    </row>
    <row r="165" spans="1:15" x14ac:dyDescent="0.2">
      <c r="A165" s="90"/>
      <c r="B165" s="61" t="s">
        <v>39</v>
      </c>
      <c r="C165" s="62"/>
      <c r="D165" s="94" t="s">
        <v>24</v>
      </c>
      <c r="E165" s="62"/>
      <c r="F165" s="94" t="s">
        <v>142</v>
      </c>
      <c r="G165" s="23"/>
      <c r="H165" s="60">
        <v>60000</v>
      </c>
      <c r="I165" s="60"/>
      <c r="J165" s="23"/>
      <c r="K165" s="64">
        <v>1</v>
      </c>
      <c r="L165" s="62"/>
      <c r="M165" s="62" t="s">
        <v>59</v>
      </c>
      <c r="N165" s="62"/>
      <c r="O165" s="102" t="s">
        <v>65</v>
      </c>
    </row>
    <row r="166" spans="1:15" x14ac:dyDescent="0.2">
      <c r="A166" s="90"/>
      <c r="B166" s="61" t="s">
        <v>39</v>
      </c>
      <c r="C166" s="62"/>
      <c r="D166" s="94" t="s">
        <v>143</v>
      </c>
      <c r="E166" s="62"/>
      <c r="F166" s="94" t="s">
        <v>144</v>
      </c>
      <c r="G166" s="23"/>
      <c r="H166" s="60">
        <v>40000</v>
      </c>
      <c r="I166" s="60"/>
      <c r="J166" s="23"/>
      <c r="K166" s="64">
        <v>1</v>
      </c>
      <c r="L166" s="62"/>
      <c r="M166" s="62" t="s">
        <v>59</v>
      </c>
      <c r="N166" s="62"/>
      <c r="O166" s="102" t="s">
        <v>111</v>
      </c>
    </row>
    <row r="167" spans="1:15" x14ac:dyDescent="0.2">
      <c r="A167" s="90"/>
      <c r="B167" s="61" t="s">
        <v>4</v>
      </c>
      <c r="C167" s="62"/>
      <c r="D167" s="94" t="s">
        <v>18</v>
      </c>
      <c r="E167" s="62"/>
      <c r="F167" s="94" t="s">
        <v>145</v>
      </c>
      <c r="G167" s="23"/>
      <c r="H167" s="60">
        <v>40000</v>
      </c>
      <c r="I167" s="60"/>
      <c r="J167" s="23"/>
      <c r="K167" s="64">
        <v>1</v>
      </c>
      <c r="L167" s="62"/>
      <c r="M167" s="62" t="s">
        <v>59</v>
      </c>
      <c r="N167" s="62"/>
      <c r="O167" s="102" t="s">
        <v>60</v>
      </c>
    </row>
    <row r="168" spans="1:15" x14ac:dyDescent="0.2">
      <c r="A168" s="90"/>
      <c r="B168" s="61" t="s">
        <v>39</v>
      </c>
      <c r="C168" s="62"/>
      <c r="D168" s="94" t="s">
        <v>20</v>
      </c>
      <c r="E168" s="62"/>
      <c r="F168" s="94" t="s">
        <v>146</v>
      </c>
      <c r="G168" s="23"/>
      <c r="H168" s="60">
        <v>40000</v>
      </c>
      <c r="I168" s="60"/>
      <c r="J168" s="23"/>
      <c r="K168" s="64">
        <v>1</v>
      </c>
      <c r="L168" s="62"/>
      <c r="M168" s="62" t="s">
        <v>59</v>
      </c>
      <c r="N168" s="62"/>
      <c r="O168" s="102" t="s">
        <v>68</v>
      </c>
    </row>
    <row r="169" spans="1:15" x14ac:dyDescent="0.2">
      <c r="A169" s="90"/>
      <c r="B169" s="61" t="s">
        <v>41</v>
      </c>
      <c r="C169" s="62"/>
      <c r="D169" s="94" t="s">
        <v>30</v>
      </c>
      <c r="E169" s="62"/>
      <c r="F169" s="94" t="s">
        <v>147</v>
      </c>
      <c r="G169" s="23"/>
      <c r="H169" s="60">
        <v>17800</v>
      </c>
      <c r="I169" s="60"/>
      <c r="J169" s="23"/>
      <c r="K169" s="64">
        <v>1</v>
      </c>
      <c r="L169" s="62"/>
      <c r="M169" s="62" t="s">
        <v>59</v>
      </c>
      <c r="N169" s="62"/>
      <c r="O169" s="102" t="s">
        <v>60</v>
      </c>
    </row>
    <row r="170" spans="1:15" x14ac:dyDescent="0.2">
      <c r="A170" s="90"/>
      <c r="B170" s="61" t="s">
        <v>4</v>
      </c>
      <c r="C170" s="62"/>
      <c r="D170" s="94" t="s">
        <v>35</v>
      </c>
      <c r="E170" s="62"/>
      <c r="F170" s="94" t="s">
        <v>148</v>
      </c>
      <c r="G170" s="23"/>
      <c r="H170" s="60"/>
      <c r="I170" s="60">
        <v>13400</v>
      </c>
      <c r="J170" s="23"/>
      <c r="K170" s="64">
        <v>0.5</v>
      </c>
      <c r="L170" s="62"/>
      <c r="M170" s="62" t="s">
        <v>59</v>
      </c>
      <c r="N170" s="62"/>
      <c r="O170" s="102" t="s">
        <v>60</v>
      </c>
    </row>
    <row r="171" spans="1:15" x14ac:dyDescent="0.2">
      <c r="A171" s="90"/>
      <c r="B171" s="61" t="s">
        <v>41</v>
      </c>
      <c r="C171" s="62"/>
      <c r="D171" s="94" t="s">
        <v>38</v>
      </c>
      <c r="E171" s="62"/>
      <c r="F171" s="94" t="s">
        <v>149</v>
      </c>
      <c r="G171" s="23"/>
      <c r="H171" s="60">
        <v>12700</v>
      </c>
      <c r="I171" s="60"/>
      <c r="J171" s="23"/>
      <c r="K171" s="64">
        <v>1</v>
      </c>
      <c r="L171" s="62"/>
      <c r="M171" s="62" t="s">
        <v>59</v>
      </c>
      <c r="N171" s="62"/>
      <c r="O171" s="102" t="s">
        <v>60</v>
      </c>
    </row>
    <row r="172" spans="1:15" x14ac:dyDescent="0.2">
      <c r="A172" s="90"/>
      <c r="B172" s="61" t="s">
        <v>4</v>
      </c>
      <c r="C172" s="62"/>
      <c r="D172" s="94" t="s">
        <v>61</v>
      </c>
      <c r="E172" s="62"/>
      <c r="F172" s="94" t="s">
        <v>150</v>
      </c>
      <c r="G172" s="23"/>
      <c r="H172" s="60"/>
      <c r="I172" s="60">
        <v>6500</v>
      </c>
      <c r="J172" s="23"/>
      <c r="K172" s="64">
        <v>0.5</v>
      </c>
      <c r="L172" s="62"/>
      <c r="M172" s="62" t="s">
        <v>59</v>
      </c>
      <c r="N172" s="62"/>
      <c r="O172" s="102" t="s">
        <v>60</v>
      </c>
    </row>
    <row r="173" spans="1:15" x14ac:dyDescent="0.2">
      <c r="A173" s="90"/>
      <c r="B173" s="61" t="s">
        <v>41</v>
      </c>
      <c r="C173" s="62"/>
      <c r="D173" s="94" t="s">
        <v>38</v>
      </c>
      <c r="E173" s="62"/>
      <c r="F173" s="94" t="s">
        <v>124</v>
      </c>
      <c r="G173" s="23"/>
      <c r="H173" s="60">
        <v>5000</v>
      </c>
      <c r="I173" s="60"/>
      <c r="J173" s="23"/>
      <c r="K173" s="64">
        <v>1</v>
      </c>
      <c r="L173" s="62"/>
      <c r="M173" s="62" t="s">
        <v>59</v>
      </c>
      <c r="N173" s="62"/>
      <c r="O173" s="102" t="s">
        <v>118</v>
      </c>
    </row>
    <row r="174" spans="1:15" x14ac:dyDescent="0.2">
      <c r="A174" s="90"/>
      <c r="B174" s="61" t="s">
        <v>39</v>
      </c>
      <c r="C174" s="62"/>
      <c r="D174" s="94" t="s">
        <v>23</v>
      </c>
      <c r="E174" s="62"/>
      <c r="F174" s="94" t="s">
        <v>151</v>
      </c>
      <c r="G174" s="23"/>
      <c r="H174" s="60"/>
      <c r="I174" s="60">
        <v>5000</v>
      </c>
      <c r="J174" s="23"/>
      <c r="K174" s="64">
        <v>0.5</v>
      </c>
      <c r="L174" s="62"/>
      <c r="M174" s="62" t="s">
        <v>59</v>
      </c>
      <c r="N174" s="62"/>
      <c r="O174" s="102" t="s">
        <v>60</v>
      </c>
    </row>
    <row r="175" spans="1:15" x14ac:dyDescent="0.2">
      <c r="A175" s="90"/>
      <c r="B175" s="61" t="s">
        <v>39</v>
      </c>
      <c r="C175" s="62"/>
      <c r="D175" s="94" t="s">
        <v>25</v>
      </c>
      <c r="E175" s="62"/>
      <c r="F175" s="94" t="s">
        <v>152</v>
      </c>
      <c r="G175" s="23"/>
      <c r="H175" s="60">
        <v>-345600</v>
      </c>
      <c r="I175" s="60"/>
      <c r="J175" s="23"/>
      <c r="K175" s="64">
        <v>1</v>
      </c>
      <c r="L175" s="62"/>
      <c r="M175" s="62" t="s">
        <v>76</v>
      </c>
      <c r="N175" s="62"/>
      <c r="O175" s="102" t="s">
        <v>68</v>
      </c>
    </row>
    <row r="176" spans="1:15" x14ac:dyDescent="0.2">
      <c r="A176" s="90"/>
      <c r="B176" s="61"/>
      <c r="C176" s="62"/>
      <c r="D176" s="94"/>
      <c r="E176" s="62"/>
      <c r="F176" s="35"/>
      <c r="G176" s="23"/>
      <c r="H176" s="60"/>
      <c r="I176" s="60"/>
      <c r="J176" s="23"/>
      <c r="K176" s="64"/>
      <c r="L176" s="62"/>
      <c r="M176" s="62"/>
      <c r="N176" s="62"/>
      <c r="O176" s="102"/>
    </row>
    <row r="177" spans="1:15" x14ac:dyDescent="0.2">
      <c r="A177" s="90"/>
      <c r="B177" s="61"/>
      <c r="C177" s="62"/>
      <c r="D177" s="94"/>
      <c r="E177" s="62"/>
      <c r="F177" s="94" t="s">
        <v>82</v>
      </c>
      <c r="G177" s="23"/>
      <c r="H177" s="60">
        <v>-40500</v>
      </c>
      <c r="I177" s="60">
        <v>2500</v>
      </c>
      <c r="J177" s="23"/>
      <c r="K177" s="64"/>
      <c r="L177" s="62"/>
      <c r="M177" s="62"/>
      <c r="N177" s="62"/>
      <c r="O177" s="102"/>
    </row>
    <row r="178" spans="1:15" x14ac:dyDescent="0.2">
      <c r="A178" s="90"/>
      <c r="B178" s="61"/>
      <c r="C178" s="62"/>
      <c r="D178" s="94"/>
      <c r="E178" s="62"/>
      <c r="F178" s="35"/>
      <c r="G178" s="23"/>
      <c r="H178" s="60"/>
      <c r="I178" s="60"/>
      <c r="J178" s="23"/>
      <c r="K178" s="64"/>
      <c r="L178" s="62"/>
      <c r="M178" s="62"/>
      <c r="N178" s="62"/>
      <c r="O178" s="102"/>
    </row>
    <row r="179" spans="1:15" x14ac:dyDescent="0.2">
      <c r="A179" s="90"/>
      <c r="B179" s="40" t="s">
        <v>40</v>
      </c>
      <c r="C179" s="41"/>
      <c r="D179" s="40"/>
      <c r="E179" s="41"/>
      <c r="F179" s="40"/>
      <c r="G179" s="42"/>
      <c r="H179" s="58">
        <v>1271800</v>
      </c>
      <c r="I179" s="57"/>
      <c r="J179" s="42"/>
      <c r="K179" s="43"/>
      <c r="L179" s="44"/>
      <c r="M179" s="40"/>
      <c r="N179" s="41"/>
      <c r="O179" s="40"/>
    </row>
    <row r="180" spans="1:15" ht="15" x14ac:dyDescent="0.2">
      <c r="A180" s="90"/>
      <c r="B180" s="32"/>
      <c r="C180" s="23"/>
      <c r="D180" s="23"/>
      <c r="E180" s="23"/>
      <c r="F180" s="23"/>
      <c r="G180" s="29"/>
      <c r="H180" s="33"/>
      <c r="I180" s="29"/>
      <c r="J180" s="29"/>
      <c r="K180" s="34"/>
      <c r="L180" s="30"/>
      <c r="M180" s="23"/>
      <c r="N180" s="23"/>
      <c r="O180" s="31"/>
    </row>
    <row r="181" spans="1:15" s="212" customFormat="1" x14ac:dyDescent="0.2">
      <c r="A181" s="211"/>
      <c r="B181" s="210" t="s">
        <v>153</v>
      </c>
      <c r="C181" s="210"/>
      <c r="D181" s="210"/>
      <c r="E181" s="210"/>
      <c r="F181" s="210"/>
      <c r="G181" s="210"/>
      <c r="H181" s="471">
        <v>28339200</v>
      </c>
      <c r="I181" s="471"/>
      <c r="J181" s="210"/>
      <c r="K181" s="210"/>
      <c r="L181" s="210"/>
      <c r="M181" s="210"/>
      <c r="N181" s="210"/>
      <c r="O181" s="210"/>
    </row>
    <row r="182" spans="1:15" ht="15" x14ac:dyDescent="0.2">
      <c r="A182" s="90"/>
      <c r="B182" s="17"/>
      <c r="C182" s="17"/>
      <c r="D182" s="17"/>
      <c r="E182" s="17"/>
      <c r="F182" s="17"/>
      <c r="G182" s="22"/>
      <c r="H182" s="18"/>
      <c r="I182" s="18"/>
      <c r="J182" s="18"/>
      <c r="K182" s="19"/>
      <c r="L182" s="19"/>
      <c r="M182" s="20"/>
      <c r="N182" s="20"/>
      <c r="O182" s="21"/>
    </row>
    <row r="183" spans="1:15" ht="12.75" customHeight="1" x14ac:dyDescent="0.2">
      <c r="A183" s="90"/>
      <c r="B183" s="45" t="s">
        <v>47</v>
      </c>
      <c r="C183" s="46"/>
      <c r="D183" s="45" t="s">
        <v>51</v>
      </c>
      <c r="E183" s="46"/>
      <c r="F183" s="45" t="s">
        <v>52</v>
      </c>
      <c r="G183" s="47"/>
      <c r="H183" s="48" t="s">
        <v>53</v>
      </c>
      <c r="I183" s="472" t="s">
        <v>54</v>
      </c>
      <c r="J183" s="47"/>
      <c r="K183" s="49" t="s">
        <v>55</v>
      </c>
      <c r="L183" s="50"/>
      <c r="M183" s="45" t="s">
        <v>56</v>
      </c>
      <c r="N183" s="46"/>
      <c r="O183" s="45" t="s">
        <v>57</v>
      </c>
    </row>
    <row r="184" spans="1:15" x14ac:dyDescent="0.2">
      <c r="A184" s="90"/>
      <c r="B184" s="51"/>
      <c r="C184" s="52"/>
      <c r="D184" s="51"/>
      <c r="E184" s="52"/>
      <c r="F184" s="51"/>
      <c r="G184" s="53"/>
      <c r="H184" s="54"/>
      <c r="I184" s="473"/>
      <c r="J184" s="53"/>
      <c r="K184" s="55"/>
      <c r="L184" s="56"/>
      <c r="M184" s="51"/>
      <c r="N184" s="52"/>
      <c r="O184" s="51"/>
    </row>
    <row r="185" spans="1:15" x14ac:dyDescent="0.2">
      <c r="A185" s="90"/>
      <c r="B185" s="61" t="s">
        <v>4</v>
      </c>
      <c r="C185" s="62"/>
      <c r="D185" s="94" t="s">
        <v>61</v>
      </c>
      <c r="E185" s="62"/>
      <c r="F185" s="94" t="s">
        <v>116</v>
      </c>
      <c r="G185" s="23"/>
      <c r="H185" s="60">
        <v>190000</v>
      </c>
      <c r="I185" s="60"/>
      <c r="J185" s="23"/>
      <c r="K185" s="64">
        <v>1</v>
      </c>
      <c r="L185" s="62"/>
      <c r="M185" s="62" t="s">
        <v>59</v>
      </c>
      <c r="N185" s="62"/>
      <c r="O185" s="102" t="s">
        <v>60</v>
      </c>
    </row>
    <row r="186" spans="1:15" x14ac:dyDescent="0.2">
      <c r="A186" s="90"/>
      <c r="B186" s="61" t="s">
        <v>39</v>
      </c>
      <c r="C186" s="62"/>
      <c r="D186" s="94" t="s">
        <v>21</v>
      </c>
      <c r="E186" s="62"/>
      <c r="F186" s="35" t="s">
        <v>121</v>
      </c>
      <c r="G186" s="23"/>
      <c r="H186" s="60"/>
      <c r="I186" s="60">
        <v>75000</v>
      </c>
      <c r="J186" s="23"/>
      <c r="K186" s="64">
        <v>0.5</v>
      </c>
      <c r="L186" s="62"/>
      <c r="M186" s="62" t="s">
        <v>59</v>
      </c>
      <c r="N186" s="62"/>
      <c r="O186" s="102" t="s">
        <v>65</v>
      </c>
    </row>
    <row r="187" spans="1:15" x14ac:dyDescent="0.2">
      <c r="A187" s="90"/>
      <c r="B187" s="61" t="s">
        <v>41</v>
      </c>
      <c r="C187" s="62"/>
      <c r="D187" s="94" t="s">
        <v>28</v>
      </c>
      <c r="E187" s="62"/>
      <c r="F187" s="94" t="s">
        <v>104</v>
      </c>
      <c r="G187" s="23"/>
      <c r="H187" s="60">
        <v>38600</v>
      </c>
      <c r="I187" s="60"/>
      <c r="J187" s="23"/>
      <c r="K187" s="64">
        <v>1</v>
      </c>
      <c r="L187" s="62"/>
      <c r="M187" s="62" t="s">
        <v>59</v>
      </c>
      <c r="N187" s="62"/>
      <c r="O187" s="102" t="s">
        <v>60</v>
      </c>
    </row>
    <row r="188" spans="1:15" x14ac:dyDescent="0.2">
      <c r="A188" s="90"/>
      <c r="B188" s="61" t="s">
        <v>39</v>
      </c>
      <c r="C188" s="62"/>
      <c r="D188" s="94" t="s">
        <v>24</v>
      </c>
      <c r="E188" s="62"/>
      <c r="F188" s="35" t="s">
        <v>142</v>
      </c>
      <c r="G188" s="23"/>
      <c r="H188" s="60">
        <v>20000</v>
      </c>
      <c r="I188" s="60"/>
      <c r="J188" s="23"/>
      <c r="K188" s="64">
        <v>1</v>
      </c>
      <c r="L188" s="62"/>
      <c r="M188" s="62" t="s">
        <v>59</v>
      </c>
      <c r="N188" s="62"/>
      <c r="O188" s="102" t="s">
        <v>65</v>
      </c>
    </row>
    <row r="189" spans="1:15" x14ac:dyDescent="0.2">
      <c r="A189" s="90"/>
      <c r="B189" s="61" t="s">
        <v>39</v>
      </c>
      <c r="C189" s="62"/>
      <c r="D189" s="94" t="s">
        <v>22</v>
      </c>
      <c r="E189" s="62"/>
      <c r="F189" s="94" t="s">
        <v>154</v>
      </c>
      <c r="G189" s="23"/>
      <c r="H189" s="60">
        <v>8900</v>
      </c>
      <c r="I189" s="60"/>
      <c r="J189" s="23"/>
      <c r="K189" s="67">
        <v>1</v>
      </c>
      <c r="L189" s="62"/>
      <c r="M189" s="62" t="s">
        <v>59</v>
      </c>
      <c r="N189" s="62"/>
      <c r="O189" s="102" t="s">
        <v>60</v>
      </c>
    </row>
    <row r="190" spans="1:15" x14ac:dyDescent="0.2">
      <c r="A190" s="90"/>
      <c r="B190" s="61" t="s">
        <v>4</v>
      </c>
      <c r="C190" s="62"/>
      <c r="D190" s="94" t="s">
        <v>16</v>
      </c>
      <c r="E190" s="62"/>
      <c r="F190" s="94" t="s">
        <v>136</v>
      </c>
      <c r="G190" s="23"/>
      <c r="H190" s="60">
        <v>7500</v>
      </c>
      <c r="I190" s="60"/>
      <c r="J190" s="23"/>
      <c r="K190" s="66">
        <v>0.69499999999999995</v>
      </c>
      <c r="L190" s="62"/>
      <c r="M190" s="62" t="s">
        <v>59</v>
      </c>
      <c r="N190" s="62"/>
      <c r="O190" s="102" t="s">
        <v>60</v>
      </c>
    </row>
    <row r="191" spans="1:15" x14ac:dyDescent="0.2">
      <c r="A191" s="90"/>
      <c r="B191" s="35" t="s">
        <v>4</v>
      </c>
      <c r="C191" s="62"/>
      <c r="D191" s="94" t="s">
        <v>61</v>
      </c>
      <c r="E191" s="62"/>
      <c r="F191" s="94" t="s">
        <v>155</v>
      </c>
      <c r="G191" s="23"/>
      <c r="H191" s="60"/>
      <c r="I191" s="60">
        <v>5500</v>
      </c>
      <c r="J191" s="23"/>
      <c r="K191" s="66">
        <v>0.375</v>
      </c>
      <c r="L191" s="62"/>
      <c r="M191" s="62" t="s">
        <v>59</v>
      </c>
      <c r="N191" s="62"/>
      <c r="O191" s="102" t="s">
        <v>60</v>
      </c>
    </row>
    <row r="192" spans="1:15" x14ac:dyDescent="0.2">
      <c r="A192" s="90"/>
      <c r="B192" s="61" t="s">
        <v>4</v>
      </c>
      <c r="C192" s="62"/>
      <c r="D192" s="94" t="s">
        <v>61</v>
      </c>
      <c r="E192" s="62"/>
      <c r="F192" s="94" t="s">
        <v>84</v>
      </c>
      <c r="G192" s="23"/>
      <c r="H192" s="60">
        <v>3700</v>
      </c>
      <c r="I192" s="60"/>
      <c r="J192" s="23"/>
      <c r="K192" s="66">
        <v>0.41699999999999998</v>
      </c>
      <c r="L192" s="62"/>
      <c r="M192" s="62" t="s">
        <v>59</v>
      </c>
      <c r="N192" s="62"/>
      <c r="O192" s="102" t="s">
        <v>60</v>
      </c>
    </row>
    <row r="193" spans="1:15" x14ac:dyDescent="0.2">
      <c r="A193" s="90"/>
      <c r="B193" s="61" t="s">
        <v>4</v>
      </c>
      <c r="C193" s="62"/>
      <c r="D193" s="94" t="s">
        <v>12</v>
      </c>
      <c r="E193" s="62"/>
      <c r="F193" s="94" t="s">
        <v>156</v>
      </c>
      <c r="G193" s="23"/>
      <c r="H193" s="60"/>
      <c r="I193" s="60">
        <v>250000</v>
      </c>
      <c r="J193" s="23"/>
      <c r="K193" s="64">
        <v>0.49</v>
      </c>
      <c r="L193" s="62"/>
      <c r="M193" s="62" t="s">
        <v>89</v>
      </c>
      <c r="N193" s="62"/>
      <c r="O193" s="102" t="s">
        <v>65</v>
      </c>
    </row>
    <row r="194" spans="1:15" x14ac:dyDescent="0.2">
      <c r="A194" s="90"/>
      <c r="B194" s="61" t="s">
        <v>41</v>
      </c>
      <c r="C194" s="62"/>
      <c r="D194" s="94" t="s">
        <v>32</v>
      </c>
      <c r="E194" s="62"/>
      <c r="F194" s="94" t="s">
        <v>157</v>
      </c>
      <c r="G194" s="23"/>
      <c r="H194" s="60">
        <v>8400</v>
      </c>
      <c r="I194" s="60"/>
      <c r="J194" s="23"/>
      <c r="K194" s="64">
        <v>1</v>
      </c>
      <c r="L194" s="62"/>
      <c r="M194" s="62" t="s">
        <v>59</v>
      </c>
      <c r="N194" s="62"/>
      <c r="O194" s="102" t="s">
        <v>60</v>
      </c>
    </row>
    <row r="195" spans="1:15" x14ac:dyDescent="0.2">
      <c r="A195" s="90"/>
      <c r="B195" s="61" t="s">
        <v>39</v>
      </c>
      <c r="C195" s="62"/>
      <c r="D195" s="94" t="s">
        <v>22</v>
      </c>
      <c r="E195" s="62"/>
      <c r="F195" s="94" t="s">
        <v>158</v>
      </c>
      <c r="G195" s="23"/>
      <c r="H195" s="60">
        <v>-99400</v>
      </c>
      <c r="I195" s="60"/>
      <c r="J195" s="23"/>
      <c r="K195" s="64">
        <v>1</v>
      </c>
      <c r="L195" s="62"/>
      <c r="M195" s="62" t="s">
        <v>159</v>
      </c>
      <c r="N195" s="62"/>
      <c r="O195" s="102" t="s">
        <v>60</v>
      </c>
    </row>
    <row r="196" spans="1:15" x14ac:dyDescent="0.2">
      <c r="A196" s="90"/>
      <c r="B196" s="61" t="s">
        <v>41</v>
      </c>
      <c r="C196" s="62"/>
      <c r="D196" s="94" t="s">
        <v>29</v>
      </c>
      <c r="E196" s="62"/>
      <c r="F196" s="94" t="s">
        <v>160</v>
      </c>
      <c r="G196" s="23"/>
      <c r="H196" s="60"/>
      <c r="I196" s="60">
        <v>10000</v>
      </c>
      <c r="J196" s="23"/>
      <c r="K196" s="64">
        <v>0.5</v>
      </c>
      <c r="L196" s="62"/>
      <c r="M196" s="62" t="s">
        <v>89</v>
      </c>
      <c r="N196" s="62"/>
      <c r="O196" s="102" t="s">
        <v>60</v>
      </c>
    </row>
    <row r="197" spans="1:15" x14ac:dyDescent="0.2">
      <c r="A197" s="90"/>
      <c r="B197" s="61"/>
      <c r="C197" s="62"/>
      <c r="D197" s="94"/>
      <c r="E197" s="62"/>
      <c r="F197" s="94"/>
      <c r="G197" s="23"/>
      <c r="H197" s="60"/>
      <c r="I197" s="60"/>
      <c r="J197" s="23"/>
      <c r="K197" s="64"/>
      <c r="L197" s="62"/>
      <c r="M197" s="62"/>
      <c r="N197" s="62"/>
      <c r="O197" s="102"/>
    </row>
    <row r="198" spans="1:15" x14ac:dyDescent="0.2">
      <c r="A198" s="90"/>
      <c r="B198" s="61"/>
      <c r="C198" s="62"/>
      <c r="D198" s="94"/>
      <c r="E198" s="62"/>
      <c r="F198" s="94" t="s">
        <v>82</v>
      </c>
      <c r="G198" s="23"/>
      <c r="H198" s="60">
        <v>-17500</v>
      </c>
      <c r="I198" s="60">
        <v>-20900</v>
      </c>
      <c r="J198" s="23"/>
      <c r="K198" s="64"/>
      <c r="L198" s="62"/>
      <c r="M198" s="62"/>
      <c r="N198" s="62"/>
      <c r="O198" s="102"/>
    </row>
    <row r="199" spans="1:15" x14ac:dyDescent="0.2">
      <c r="A199" s="90"/>
      <c r="B199" s="61"/>
      <c r="C199" s="62"/>
      <c r="D199" s="94"/>
      <c r="E199" s="62"/>
      <c r="F199" s="94"/>
      <c r="G199" s="23"/>
      <c r="H199" s="60"/>
      <c r="I199" s="60"/>
      <c r="J199" s="23"/>
      <c r="K199" s="64"/>
      <c r="L199" s="62"/>
      <c r="M199" s="62"/>
      <c r="N199" s="62"/>
      <c r="O199" s="102"/>
    </row>
    <row r="200" spans="1:15" x14ac:dyDescent="0.2">
      <c r="A200" s="90"/>
      <c r="B200" s="40" t="s">
        <v>40</v>
      </c>
      <c r="C200" s="41"/>
      <c r="D200" s="40"/>
      <c r="E200" s="41"/>
      <c r="F200" s="40"/>
      <c r="G200" s="42"/>
      <c r="H200" s="58">
        <v>479800</v>
      </c>
      <c r="I200" s="57"/>
      <c r="J200" s="42"/>
      <c r="K200" s="43"/>
      <c r="L200" s="44"/>
      <c r="M200" s="40"/>
      <c r="N200" s="41"/>
      <c r="O200" s="40"/>
    </row>
    <row r="201" spans="1:15" ht="15" x14ac:dyDescent="0.2">
      <c r="A201" s="90"/>
      <c r="B201" s="20"/>
      <c r="C201" s="20"/>
      <c r="D201" s="20"/>
      <c r="E201" s="20"/>
      <c r="F201" s="20"/>
      <c r="G201" s="18"/>
      <c r="H201" s="24"/>
      <c r="I201" s="18"/>
      <c r="J201" s="18"/>
      <c r="K201" s="25"/>
      <c r="L201" s="19"/>
      <c r="M201" s="20"/>
      <c r="N201" s="20"/>
      <c r="O201" s="21"/>
    </row>
    <row r="202" spans="1:15" s="212" customFormat="1" x14ac:dyDescent="0.2">
      <c r="A202" s="211"/>
      <c r="B202" s="210" t="s">
        <v>161</v>
      </c>
      <c r="C202" s="210"/>
      <c r="D202" s="210"/>
      <c r="E202" s="210"/>
      <c r="F202" s="210"/>
      <c r="G202" s="210"/>
      <c r="H202" s="471">
        <v>28819000</v>
      </c>
      <c r="I202" s="471"/>
      <c r="J202" s="210"/>
      <c r="K202" s="210"/>
      <c r="L202" s="210"/>
      <c r="M202" s="210"/>
      <c r="N202" s="210"/>
      <c r="O202" s="210"/>
    </row>
    <row r="203" spans="1:15" ht="15" x14ac:dyDescent="0.2">
      <c r="A203" s="90"/>
      <c r="B203" s="17"/>
      <c r="C203" s="17"/>
      <c r="D203" s="17"/>
      <c r="E203" s="17"/>
      <c r="F203" s="17"/>
      <c r="G203" s="22"/>
      <c r="H203" s="18"/>
      <c r="I203" s="18"/>
      <c r="J203" s="18"/>
      <c r="K203" s="19"/>
      <c r="L203" s="19"/>
      <c r="M203" s="20"/>
      <c r="N203" s="20"/>
      <c r="O203" s="21"/>
    </row>
    <row r="204" spans="1:15" ht="12.75" customHeight="1" x14ac:dyDescent="0.2">
      <c r="A204" s="90"/>
      <c r="B204" s="45" t="s">
        <v>47</v>
      </c>
      <c r="C204" s="46"/>
      <c r="D204" s="45" t="s">
        <v>51</v>
      </c>
      <c r="E204" s="46"/>
      <c r="F204" s="45" t="s">
        <v>52</v>
      </c>
      <c r="G204" s="47"/>
      <c r="H204" s="48" t="s">
        <v>53</v>
      </c>
      <c r="I204" s="472" t="s">
        <v>54</v>
      </c>
      <c r="J204" s="47"/>
      <c r="K204" s="49" t="s">
        <v>55</v>
      </c>
      <c r="L204" s="50"/>
      <c r="M204" s="45" t="s">
        <v>56</v>
      </c>
      <c r="N204" s="46"/>
      <c r="O204" s="45" t="s">
        <v>57</v>
      </c>
    </row>
    <row r="205" spans="1:15" x14ac:dyDescent="0.2">
      <c r="A205" s="90"/>
      <c r="B205" s="51"/>
      <c r="C205" s="52"/>
      <c r="D205" s="51"/>
      <c r="E205" s="52"/>
      <c r="F205" s="51"/>
      <c r="G205" s="53"/>
      <c r="H205" s="54"/>
      <c r="I205" s="473"/>
      <c r="J205" s="53"/>
      <c r="K205" s="55"/>
      <c r="L205" s="56"/>
      <c r="M205" s="51"/>
      <c r="N205" s="52"/>
      <c r="O205" s="51"/>
    </row>
    <row r="206" spans="1:15" x14ac:dyDescent="0.2">
      <c r="A206" s="90"/>
      <c r="B206" s="38" t="s">
        <v>41</v>
      </c>
      <c r="C206" s="23"/>
      <c r="D206" s="94" t="s">
        <v>36</v>
      </c>
      <c r="E206" s="62"/>
      <c r="F206" s="94" t="s">
        <v>36</v>
      </c>
      <c r="G206" s="23"/>
      <c r="H206" s="60"/>
      <c r="I206" s="60">
        <v>-3400000</v>
      </c>
      <c r="J206" s="23"/>
      <c r="K206" s="64">
        <v>0.2</v>
      </c>
      <c r="L206" s="62"/>
      <c r="M206" s="62" t="s">
        <v>76</v>
      </c>
      <c r="N206" s="62"/>
      <c r="O206" s="102" t="s">
        <v>65</v>
      </c>
    </row>
    <row r="207" spans="1:15" x14ac:dyDescent="0.2">
      <c r="A207" s="90"/>
      <c r="B207" s="38" t="s">
        <v>39</v>
      </c>
      <c r="C207" s="23"/>
      <c r="D207" s="94" t="s">
        <v>143</v>
      </c>
      <c r="E207" s="62"/>
      <c r="F207" s="35" t="s">
        <v>162</v>
      </c>
      <c r="G207" s="23"/>
      <c r="H207" s="60">
        <v>-56000</v>
      </c>
      <c r="I207" s="60"/>
      <c r="J207" s="23"/>
      <c r="K207" s="64">
        <v>1</v>
      </c>
      <c r="L207" s="62"/>
      <c r="M207" s="62" t="s">
        <v>76</v>
      </c>
      <c r="N207" s="62"/>
      <c r="O207" s="102" t="s">
        <v>65</v>
      </c>
    </row>
    <row r="208" spans="1:15" x14ac:dyDescent="0.2">
      <c r="A208" s="90"/>
      <c r="B208" s="38" t="s">
        <v>7</v>
      </c>
      <c r="C208" s="23"/>
      <c r="D208" s="94" t="s">
        <v>7</v>
      </c>
      <c r="E208" s="62"/>
      <c r="F208" s="97" t="s">
        <v>200</v>
      </c>
      <c r="G208" s="23"/>
      <c r="H208" s="60">
        <v>620000</v>
      </c>
      <c r="I208" s="60"/>
      <c r="J208" s="23"/>
      <c r="K208" s="64">
        <v>1</v>
      </c>
      <c r="L208" s="62"/>
      <c r="M208" s="62" t="s">
        <v>89</v>
      </c>
      <c r="N208" s="62"/>
      <c r="O208" s="102" t="s">
        <v>65</v>
      </c>
    </row>
    <row r="209" spans="1:15" x14ac:dyDescent="0.2">
      <c r="A209" s="90"/>
      <c r="B209" s="38" t="s">
        <v>163</v>
      </c>
      <c r="C209" s="23"/>
      <c r="D209" s="94" t="s">
        <v>7</v>
      </c>
      <c r="E209" s="62"/>
      <c r="F209" s="35" t="s">
        <v>164</v>
      </c>
      <c r="G209" s="23"/>
      <c r="H209" s="60"/>
      <c r="I209" s="60">
        <v>540000</v>
      </c>
      <c r="J209" s="23"/>
      <c r="K209" s="66">
        <v>0.42499999999999999</v>
      </c>
      <c r="L209" s="62"/>
      <c r="M209" s="62" t="s">
        <v>89</v>
      </c>
      <c r="N209" s="62"/>
      <c r="O209" s="102" t="s">
        <v>163</v>
      </c>
    </row>
    <row r="210" spans="1:15" x14ac:dyDescent="0.2">
      <c r="A210" s="90"/>
      <c r="B210" s="38" t="s">
        <v>7</v>
      </c>
      <c r="C210" s="23"/>
      <c r="D210" s="94" t="s">
        <v>7</v>
      </c>
      <c r="E210" s="62"/>
      <c r="F210" s="94" t="s">
        <v>27</v>
      </c>
      <c r="G210" s="23"/>
      <c r="H210" s="60"/>
      <c r="I210" s="60">
        <v>360000</v>
      </c>
      <c r="J210" s="23"/>
      <c r="K210" s="67" t="s">
        <v>202</v>
      </c>
      <c r="L210" s="62"/>
      <c r="M210" s="62" t="s">
        <v>59</v>
      </c>
      <c r="N210" s="62"/>
      <c r="O210" s="102" t="s">
        <v>65</v>
      </c>
    </row>
    <row r="211" spans="1:15" x14ac:dyDescent="0.2">
      <c r="A211" s="90"/>
      <c r="B211" s="38" t="s">
        <v>7</v>
      </c>
      <c r="C211" s="23"/>
      <c r="D211" s="94" t="s">
        <v>7</v>
      </c>
      <c r="E211" s="62"/>
      <c r="F211" s="94" t="s">
        <v>165</v>
      </c>
      <c r="G211" s="23"/>
      <c r="H211" s="60">
        <v>160000</v>
      </c>
      <c r="I211" s="60"/>
      <c r="J211" s="23"/>
      <c r="K211" s="64">
        <v>1</v>
      </c>
      <c r="L211" s="62"/>
      <c r="M211" s="62" t="s">
        <v>59</v>
      </c>
      <c r="N211" s="62"/>
      <c r="O211" s="102" t="s">
        <v>65</v>
      </c>
    </row>
    <row r="212" spans="1:15" x14ac:dyDescent="0.2">
      <c r="A212" s="90"/>
      <c r="B212" s="39" t="s">
        <v>39</v>
      </c>
      <c r="C212" s="23"/>
      <c r="D212" s="94" t="s">
        <v>23</v>
      </c>
      <c r="E212" s="62"/>
      <c r="F212" s="94" t="s">
        <v>151</v>
      </c>
      <c r="G212" s="23"/>
      <c r="H212" s="60"/>
      <c r="I212" s="60">
        <v>155200</v>
      </c>
      <c r="J212" s="23"/>
      <c r="K212" s="64">
        <v>0.5</v>
      </c>
      <c r="L212" s="62"/>
      <c r="M212" s="62" t="s">
        <v>59</v>
      </c>
      <c r="N212" s="62"/>
      <c r="O212" s="102" t="s">
        <v>65</v>
      </c>
    </row>
    <row r="213" spans="1:15" x14ac:dyDescent="0.2">
      <c r="A213" s="90"/>
      <c r="B213" s="38" t="s">
        <v>7</v>
      </c>
      <c r="C213" s="23"/>
      <c r="D213" s="94" t="s">
        <v>7</v>
      </c>
      <c r="E213" s="62"/>
      <c r="F213" s="94" t="s">
        <v>140</v>
      </c>
      <c r="G213" s="23"/>
      <c r="H213" s="60">
        <v>38100</v>
      </c>
      <c r="I213" s="60"/>
      <c r="J213" s="23"/>
      <c r="K213" s="64">
        <v>1</v>
      </c>
      <c r="L213" s="62"/>
      <c r="M213" s="62" t="s">
        <v>59</v>
      </c>
      <c r="N213" s="62"/>
      <c r="O213" s="89" t="s">
        <v>191</v>
      </c>
    </row>
    <row r="214" spans="1:15" x14ac:dyDescent="0.2">
      <c r="A214" s="90"/>
      <c r="B214" s="38" t="s">
        <v>4</v>
      </c>
      <c r="C214" s="23"/>
      <c r="D214" s="94" t="s">
        <v>61</v>
      </c>
      <c r="E214" s="62"/>
      <c r="F214" s="94" t="s">
        <v>88</v>
      </c>
      <c r="G214" s="23"/>
      <c r="H214" s="60"/>
      <c r="I214" s="60">
        <v>30000</v>
      </c>
      <c r="J214" s="23"/>
      <c r="K214" s="64">
        <v>0.5</v>
      </c>
      <c r="L214" s="62"/>
      <c r="M214" s="62" t="s">
        <v>59</v>
      </c>
      <c r="N214" s="62"/>
      <c r="O214" s="102" t="s">
        <v>60</v>
      </c>
    </row>
    <row r="215" spans="1:15" x14ac:dyDescent="0.2">
      <c r="A215" s="90"/>
      <c r="B215" s="38" t="s">
        <v>41</v>
      </c>
      <c r="C215" s="23"/>
      <c r="D215" s="94" t="s">
        <v>28</v>
      </c>
      <c r="E215" s="62"/>
      <c r="F215" s="94" t="s">
        <v>166</v>
      </c>
      <c r="G215" s="23"/>
      <c r="H215" s="60">
        <v>26300</v>
      </c>
      <c r="I215" s="60"/>
      <c r="J215" s="23"/>
      <c r="K215" s="64">
        <v>1</v>
      </c>
      <c r="L215" s="62"/>
      <c r="M215" s="62" t="s">
        <v>59</v>
      </c>
      <c r="N215" s="62"/>
      <c r="O215" s="102" t="s">
        <v>60</v>
      </c>
    </row>
    <row r="216" spans="1:15" x14ac:dyDescent="0.2">
      <c r="A216" s="90"/>
      <c r="B216" s="38" t="s">
        <v>163</v>
      </c>
      <c r="C216" s="23"/>
      <c r="D216" s="94" t="s">
        <v>32</v>
      </c>
      <c r="E216" s="62"/>
      <c r="F216" s="94" t="s">
        <v>167</v>
      </c>
      <c r="G216" s="23"/>
      <c r="H216" s="60"/>
      <c r="I216" s="60">
        <v>300000</v>
      </c>
      <c r="J216" s="23"/>
      <c r="K216" s="64">
        <v>0.6</v>
      </c>
      <c r="L216" s="62"/>
      <c r="M216" s="62" t="s">
        <v>63</v>
      </c>
      <c r="N216" s="62"/>
      <c r="O216" s="102" t="s">
        <v>163</v>
      </c>
    </row>
    <row r="217" spans="1:15" x14ac:dyDescent="0.2">
      <c r="A217" s="90"/>
      <c r="B217" s="38" t="s">
        <v>4</v>
      </c>
      <c r="C217" s="23"/>
      <c r="D217" s="94" t="s">
        <v>11</v>
      </c>
      <c r="E217" s="62"/>
      <c r="F217" s="97" t="s">
        <v>201</v>
      </c>
      <c r="G217" s="23"/>
      <c r="H217" s="60">
        <v>261600</v>
      </c>
      <c r="I217" s="60"/>
      <c r="J217" s="23"/>
      <c r="K217" s="64">
        <v>1</v>
      </c>
      <c r="L217" s="62"/>
      <c r="M217" s="62" t="s">
        <v>63</v>
      </c>
      <c r="N217" s="62"/>
      <c r="O217" s="89" t="s">
        <v>190</v>
      </c>
    </row>
    <row r="218" spans="1:15" x14ac:dyDescent="0.2">
      <c r="A218" s="90"/>
      <c r="B218" s="38"/>
      <c r="C218" s="23"/>
      <c r="D218" s="94"/>
      <c r="E218" s="62"/>
      <c r="F218" s="94"/>
      <c r="G218" s="23"/>
      <c r="H218" s="60"/>
      <c r="I218" s="60"/>
      <c r="J218" s="23"/>
      <c r="K218" s="64"/>
      <c r="L218" s="62"/>
      <c r="M218" s="62"/>
      <c r="N218" s="62"/>
      <c r="O218" s="102"/>
    </row>
    <row r="219" spans="1:15" x14ac:dyDescent="0.2">
      <c r="A219" s="90"/>
      <c r="B219" s="38"/>
      <c r="C219" s="23"/>
      <c r="D219" s="94"/>
      <c r="E219" s="62"/>
      <c r="F219" s="94" t="s">
        <v>82</v>
      </c>
      <c r="G219" s="23"/>
      <c r="H219" s="60">
        <v>-18200</v>
      </c>
      <c r="I219" s="60">
        <v>13000</v>
      </c>
      <c r="J219" s="23"/>
      <c r="K219" s="64"/>
      <c r="L219" s="62"/>
      <c r="M219" s="62"/>
      <c r="N219" s="62"/>
      <c r="O219" s="102"/>
    </row>
    <row r="220" spans="1:15" x14ac:dyDescent="0.2">
      <c r="A220" s="90"/>
      <c r="B220" s="38"/>
      <c r="C220" s="23"/>
      <c r="D220" s="94"/>
      <c r="E220" s="62"/>
      <c r="F220" s="94"/>
      <c r="G220" s="23"/>
      <c r="H220" s="60"/>
      <c r="I220" s="60"/>
      <c r="J220" s="23"/>
      <c r="K220" s="64"/>
      <c r="L220" s="62"/>
      <c r="M220" s="62"/>
      <c r="N220" s="62"/>
      <c r="O220" s="102"/>
    </row>
    <row r="221" spans="1:15" x14ac:dyDescent="0.2">
      <c r="A221" s="90"/>
      <c r="B221" s="40" t="s">
        <v>40</v>
      </c>
      <c r="C221" s="41"/>
      <c r="D221" s="40"/>
      <c r="E221" s="41"/>
      <c r="F221" s="40"/>
      <c r="G221" s="42"/>
      <c r="H221" s="474">
        <v>-970000</v>
      </c>
      <c r="I221" s="474"/>
      <c r="J221" s="42"/>
      <c r="K221" s="40"/>
      <c r="L221" s="44"/>
      <c r="M221" s="40"/>
      <c r="N221" s="41"/>
      <c r="O221" s="40"/>
    </row>
    <row r="222" spans="1:15" ht="15" x14ac:dyDescent="0.2">
      <c r="A222" s="90"/>
      <c r="B222" s="20"/>
      <c r="C222" s="20"/>
      <c r="D222" s="20"/>
      <c r="E222" s="20"/>
      <c r="F222" s="20"/>
      <c r="G222" s="18"/>
      <c r="H222" s="24"/>
      <c r="I222" s="18"/>
      <c r="J222" s="18"/>
      <c r="K222" s="25"/>
      <c r="L222" s="19"/>
      <c r="M222" s="20"/>
      <c r="N222" s="20"/>
      <c r="O222" s="21"/>
    </row>
    <row r="223" spans="1:15" s="212" customFormat="1" x14ac:dyDescent="0.2">
      <c r="A223" s="211"/>
      <c r="B223" s="210" t="s">
        <v>168</v>
      </c>
      <c r="C223" s="210"/>
      <c r="D223" s="210"/>
      <c r="E223" s="210"/>
      <c r="F223" s="210"/>
      <c r="G223" s="210"/>
      <c r="H223" s="471">
        <v>27849000</v>
      </c>
      <c r="I223" s="471"/>
      <c r="J223" s="210"/>
      <c r="K223" s="210"/>
      <c r="L223" s="210"/>
      <c r="M223" s="210"/>
      <c r="N223" s="210"/>
      <c r="O223" s="210"/>
    </row>
    <row r="224" spans="1:15" ht="15" x14ac:dyDescent="0.2">
      <c r="A224" s="90"/>
      <c r="B224" s="17"/>
      <c r="C224" s="17"/>
      <c r="D224" s="17"/>
      <c r="E224" s="17"/>
      <c r="F224" s="17"/>
      <c r="G224" s="22"/>
      <c r="H224" s="18"/>
      <c r="I224" s="18"/>
      <c r="J224" s="18"/>
      <c r="K224" s="19"/>
      <c r="L224" s="19"/>
      <c r="M224" s="20"/>
      <c r="N224" s="20"/>
      <c r="O224" s="21"/>
    </row>
    <row r="225" spans="1:15" ht="12.75" customHeight="1" x14ac:dyDescent="0.2">
      <c r="A225" s="90"/>
      <c r="B225" s="45" t="s">
        <v>47</v>
      </c>
      <c r="C225" s="46"/>
      <c r="D225" s="45" t="s">
        <v>51</v>
      </c>
      <c r="E225" s="46"/>
      <c r="F225" s="45" t="s">
        <v>52</v>
      </c>
      <c r="G225" s="47"/>
      <c r="H225" s="48" t="s">
        <v>53</v>
      </c>
      <c r="I225" s="472" t="s">
        <v>54</v>
      </c>
      <c r="J225" s="47"/>
      <c r="K225" s="49" t="s">
        <v>55</v>
      </c>
      <c r="L225" s="50"/>
      <c r="M225" s="45" t="s">
        <v>56</v>
      </c>
      <c r="N225" s="46"/>
      <c r="O225" s="45" t="s">
        <v>57</v>
      </c>
    </row>
    <row r="226" spans="1:15" x14ac:dyDescent="0.2">
      <c r="A226" s="90"/>
      <c r="B226" s="51"/>
      <c r="C226" s="52"/>
      <c r="D226" s="51"/>
      <c r="E226" s="52"/>
      <c r="F226" s="51"/>
      <c r="G226" s="53"/>
      <c r="H226" s="54"/>
      <c r="I226" s="473"/>
      <c r="J226" s="53"/>
      <c r="K226" s="55"/>
      <c r="L226" s="56"/>
      <c r="M226" s="51"/>
      <c r="N226" s="52"/>
      <c r="O226" s="51"/>
    </row>
    <row r="227" spans="1:15" x14ac:dyDescent="0.2">
      <c r="A227" s="90"/>
      <c r="B227" s="61" t="s">
        <v>7</v>
      </c>
      <c r="C227" s="62"/>
      <c r="D227" s="94" t="s">
        <v>7</v>
      </c>
      <c r="E227" s="62"/>
      <c r="F227" s="97" t="s">
        <v>197</v>
      </c>
      <c r="G227" s="23"/>
      <c r="H227" s="60">
        <v>220000</v>
      </c>
      <c r="I227" s="60"/>
      <c r="J227" s="23"/>
      <c r="K227" s="64">
        <v>1</v>
      </c>
      <c r="L227" s="62"/>
      <c r="M227" s="62" t="s">
        <v>59</v>
      </c>
      <c r="N227" s="62"/>
      <c r="O227" s="102" t="s">
        <v>65</v>
      </c>
    </row>
    <row r="228" spans="1:15" x14ac:dyDescent="0.2">
      <c r="A228" s="90"/>
      <c r="B228" s="61" t="s">
        <v>4</v>
      </c>
      <c r="C228" s="62"/>
      <c r="D228" s="94" t="s">
        <v>61</v>
      </c>
      <c r="E228" s="62"/>
      <c r="F228" s="35" t="s">
        <v>116</v>
      </c>
      <c r="G228" s="23"/>
      <c r="H228" s="60">
        <v>55600</v>
      </c>
      <c r="I228" s="60"/>
      <c r="J228" s="23"/>
      <c r="K228" s="64">
        <v>1</v>
      </c>
      <c r="L228" s="62"/>
      <c r="M228" s="62" t="s">
        <v>59</v>
      </c>
      <c r="N228" s="62"/>
      <c r="O228" s="102" t="s">
        <v>60</v>
      </c>
    </row>
    <row r="229" spans="1:15" x14ac:dyDescent="0.2">
      <c r="A229" s="90"/>
      <c r="B229" s="61" t="s">
        <v>4</v>
      </c>
      <c r="C229" s="62"/>
      <c r="D229" s="94" t="s">
        <v>17</v>
      </c>
      <c r="E229" s="62"/>
      <c r="F229" s="94" t="s">
        <v>66</v>
      </c>
      <c r="G229" s="23"/>
      <c r="H229" s="60"/>
      <c r="I229" s="60">
        <v>15000</v>
      </c>
      <c r="J229" s="23"/>
      <c r="K229" s="64">
        <v>0.49</v>
      </c>
      <c r="L229" s="62"/>
      <c r="M229" s="62" t="s">
        <v>59</v>
      </c>
      <c r="N229" s="62"/>
      <c r="O229" s="102" t="s">
        <v>60</v>
      </c>
    </row>
    <row r="230" spans="1:15" x14ac:dyDescent="0.2">
      <c r="A230" s="90"/>
      <c r="B230" s="61" t="s">
        <v>39</v>
      </c>
      <c r="C230" s="62"/>
      <c r="D230" s="94" t="s">
        <v>20</v>
      </c>
      <c r="E230" s="62"/>
      <c r="F230" s="35" t="s">
        <v>169</v>
      </c>
      <c r="G230" s="23"/>
      <c r="H230" s="60">
        <v>7500</v>
      </c>
      <c r="I230" s="60"/>
      <c r="J230" s="23"/>
      <c r="K230" s="64">
        <v>1</v>
      </c>
      <c r="L230" s="62"/>
      <c r="M230" s="62" t="s">
        <v>59</v>
      </c>
      <c r="N230" s="62"/>
      <c r="O230" s="102" t="s">
        <v>60</v>
      </c>
    </row>
    <row r="231" spans="1:15" x14ac:dyDescent="0.2">
      <c r="A231" s="90"/>
      <c r="B231" s="61" t="s">
        <v>39</v>
      </c>
      <c r="C231" s="62"/>
      <c r="D231" s="94" t="s">
        <v>69</v>
      </c>
      <c r="E231" s="62"/>
      <c r="F231" s="94" t="s">
        <v>70</v>
      </c>
      <c r="G231" s="23"/>
      <c r="H231" s="60"/>
      <c r="I231" s="60">
        <v>611000</v>
      </c>
      <c r="J231" s="23"/>
      <c r="K231" s="65">
        <v>0.33329999999999999</v>
      </c>
      <c r="L231" s="62"/>
      <c r="M231" s="62" t="s">
        <v>59</v>
      </c>
      <c r="N231" s="62"/>
      <c r="O231" s="102" t="s">
        <v>65</v>
      </c>
    </row>
    <row r="232" spans="1:15" x14ac:dyDescent="0.2">
      <c r="A232" s="90"/>
      <c r="B232" s="61" t="s">
        <v>7</v>
      </c>
      <c r="C232" s="62"/>
      <c r="D232" s="94" t="s">
        <v>7</v>
      </c>
      <c r="E232" s="62"/>
      <c r="F232" s="97" t="s">
        <v>198</v>
      </c>
      <c r="G232" s="23"/>
      <c r="H232" s="60">
        <v>362000</v>
      </c>
      <c r="I232" s="60"/>
      <c r="J232" s="23"/>
      <c r="K232" s="64">
        <v>1</v>
      </c>
      <c r="L232" s="62"/>
      <c r="M232" s="62" t="s">
        <v>59</v>
      </c>
      <c r="N232" s="62"/>
      <c r="O232" s="102" t="s">
        <v>65</v>
      </c>
    </row>
    <row r="233" spans="1:15" x14ac:dyDescent="0.2">
      <c r="A233" s="90"/>
      <c r="B233" s="35" t="s">
        <v>41</v>
      </c>
      <c r="C233" s="62"/>
      <c r="D233" s="94" t="s">
        <v>32</v>
      </c>
      <c r="E233" s="62"/>
      <c r="F233" s="94" t="s">
        <v>167</v>
      </c>
      <c r="G233" s="23"/>
      <c r="H233" s="60">
        <v>15800</v>
      </c>
      <c r="I233" s="60"/>
      <c r="J233" s="23"/>
      <c r="K233" s="64">
        <v>1</v>
      </c>
      <c r="L233" s="62"/>
      <c r="M233" s="62" t="s">
        <v>59</v>
      </c>
      <c r="N233" s="62"/>
      <c r="O233" s="102" t="s">
        <v>60</v>
      </c>
    </row>
    <row r="234" spans="1:15" x14ac:dyDescent="0.2">
      <c r="A234" s="90"/>
      <c r="B234" s="61" t="s">
        <v>7</v>
      </c>
      <c r="C234" s="62"/>
      <c r="D234" s="94" t="s">
        <v>7</v>
      </c>
      <c r="E234" s="62"/>
      <c r="F234" s="94" t="s">
        <v>140</v>
      </c>
      <c r="G234" s="23"/>
      <c r="H234" s="60">
        <v>-52000</v>
      </c>
      <c r="I234" s="60"/>
      <c r="J234" s="23"/>
      <c r="K234" s="64">
        <v>1</v>
      </c>
      <c r="L234" s="62"/>
      <c r="M234" s="62" t="s">
        <v>73</v>
      </c>
      <c r="N234" s="62"/>
      <c r="O234" s="102" t="s">
        <v>86</v>
      </c>
    </row>
    <row r="235" spans="1:15" x14ac:dyDescent="0.2">
      <c r="A235" s="90"/>
      <c r="B235" s="61" t="s">
        <v>41</v>
      </c>
      <c r="C235" s="62"/>
      <c r="D235" s="94" t="s">
        <v>28</v>
      </c>
      <c r="E235" s="62"/>
      <c r="F235" s="97" t="s">
        <v>199</v>
      </c>
      <c r="G235" s="23"/>
      <c r="H235" s="60">
        <v>-47500</v>
      </c>
      <c r="I235" s="60"/>
      <c r="J235" s="23"/>
      <c r="K235" s="64">
        <v>1</v>
      </c>
      <c r="L235" s="62"/>
      <c r="M235" s="62" t="s">
        <v>170</v>
      </c>
      <c r="N235" s="62"/>
      <c r="O235" s="102" t="s">
        <v>60</v>
      </c>
    </row>
    <row r="236" spans="1:15" x14ac:dyDescent="0.2">
      <c r="A236" s="90"/>
      <c r="B236" s="61" t="s">
        <v>4</v>
      </c>
      <c r="C236" s="62"/>
      <c r="D236" s="94" t="s">
        <v>61</v>
      </c>
      <c r="E236" s="62"/>
      <c r="F236" s="94" t="s">
        <v>102</v>
      </c>
      <c r="G236" s="23"/>
      <c r="H236" s="60"/>
      <c r="I236" s="60">
        <v>16000</v>
      </c>
      <c r="J236" s="23"/>
      <c r="K236" s="64">
        <v>0.5</v>
      </c>
      <c r="L236" s="62"/>
      <c r="M236" s="62" t="s">
        <v>59</v>
      </c>
      <c r="N236" s="62"/>
      <c r="O236" s="102" t="s">
        <v>60</v>
      </c>
    </row>
    <row r="237" spans="1:15" x14ac:dyDescent="0.2">
      <c r="A237" s="90"/>
      <c r="B237" s="61" t="s">
        <v>4</v>
      </c>
      <c r="C237" s="62"/>
      <c r="D237" s="94" t="s">
        <v>61</v>
      </c>
      <c r="E237" s="62"/>
      <c r="F237" s="94" t="s">
        <v>62</v>
      </c>
      <c r="G237" s="23"/>
      <c r="H237" s="60"/>
      <c r="I237" s="60">
        <v>95300</v>
      </c>
      <c r="J237" s="23"/>
      <c r="K237" s="64">
        <v>0.5</v>
      </c>
      <c r="L237" s="62"/>
      <c r="M237" s="62" t="s">
        <v>89</v>
      </c>
      <c r="N237" s="62"/>
      <c r="O237" s="102" t="s">
        <v>60</v>
      </c>
    </row>
    <row r="238" spans="1:15" x14ac:dyDescent="0.2">
      <c r="A238" s="90"/>
      <c r="B238" s="61" t="s">
        <v>7</v>
      </c>
      <c r="C238" s="62"/>
      <c r="D238" s="94" t="s">
        <v>7</v>
      </c>
      <c r="E238" s="62"/>
      <c r="F238" s="94" t="s">
        <v>171</v>
      </c>
      <c r="G238" s="23"/>
      <c r="H238" s="60"/>
      <c r="I238" s="60">
        <v>660000</v>
      </c>
      <c r="J238" s="23"/>
      <c r="K238" s="64">
        <v>0.5</v>
      </c>
      <c r="L238" s="62"/>
      <c r="M238" s="62" t="s">
        <v>89</v>
      </c>
      <c r="N238" s="62"/>
      <c r="O238" s="102" t="s">
        <v>65</v>
      </c>
    </row>
    <row r="239" spans="1:15" x14ac:dyDescent="0.2">
      <c r="A239" s="90"/>
      <c r="B239" s="61" t="s">
        <v>39</v>
      </c>
      <c r="C239" s="62"/>
      <c r="D239" s="94" t="s">
        <v>24</v>
      </c>
      <c r="E239" s="62"/>
      <c r="F239" s="94" t="s">
        <v>142</v>
      </c>
      <c r="G239" s="23"/>
      <c r="H239" s="60">
        <v>60000</v>
      </c>
      <c r="I239" s="60"/>
      <c r="J239" s="23"/>
      <c r="K239" s="64">
        <v>1</v>
      </c>
      <c r="L239" s="62"/>
      <c r="M239" s="62" t="s">
        <v>63</v>
      </c>
      <c r="N239" s="62"/>
      <c r="O239" s="102" t="s">
        <v>65</v>
      </c>
    </row>
    <row r="240" spans="1:15" x14ac:dyDescent="0.2">
      <c r="A240" s="90"/>
      <c r="B240" s="61"/>
      <c r="C240" s="62"/>
      <c r="D240" s="94"/>
      <c r="E240" s="62"/>
      <c r="F240" s="94"/>
      <c r="G240" s="23"/>
      <c r="H240" s="60"/>
      <c r="I240" s="60"/>
      <c r="J240" s="23"/>
      <c r="K240" s="64"/>
      <c r="L240" s="62"/>
      <c r="M240" s="62"/>
      <c r="N240" s="62"/>
      <c r="O240" s="102"/>
    </row>
    <row r="241" spans="1:15" x14ac:dyDescent="0.2">
      <c r="A241" s="90"/>
      <c r="B241" s="61"/>
      <c r="C241" s="62"/>
      <c r="D241" s="94"/>
      <c r="E241" s="62"/>
      <c r="F241" s="94" t="s">
        <v>82</v>
      </c>
      <c r="G241" s="23"/>
      <c r="H241" s="60">
        <v>5100</v>
      </c>
      <c r="I241" s="60">
        <v>2500</v>
      </c>
      <c r="J241" s="23"/>
      <c r="K241" s="64"/>
      <c r="L241" s="62"/>
      <c r="M241" s="62"/>
      <c r="N241" s="62"/>
      <c r="O241" s="102"/>
    </row>
    <row r="242" spans="1:15" x14ac:dyDescent="0.2">
      <c r="A242" s="90"/>
      <c r="B242" s="61"/>
      <c r="C242" s="62"/>
      <c r="D242" s="94"/>
      <c r="E242" s="62"/>
      <c r="F242" s="94"/>
      <c r="G242" s="23"/>
      <c r="H242" s="60"/>
      <c r="I242" s="60"/>
      <c r="J242" s="23"/>
      <c r="K242" s="64"/>
      <c r="L242" s="62"/>
      <c r="M242" s="62"/>
      <c r="N242" s="62"/>
      <c r="O242" s="102"/>
    </row>
    <row r="243" spans="1:15" x14ac:dyDescent="0.2">
      <c r="A243" s="90"/>
      <c r="B243" s="40" t="s">
        <v>40</v>
      </c>
      <c r="C243" s="41"/>
      <c r="D243" s="40"/>
      <c r="E243" s="41"/>
      <c r="F243" s="40"/>
      <c r="G243" s="42"/>
      <c r="H243" s="474">
        <v>2026300</v>
      </c>
      <c r="I243" s="474"/>
      <c r="J243" s="42"/>
      <c r="K243" s="40"/>
      <c r="L243" s="44"/>
      <c r="M243" s="40"/>
      <c r="N243" s="41"/>
      <c r="O243" s="40"/>
    </row>
    <row r="244" spans="1:15" ht="15" x14ac:dyDescent="0.2">
      <c r="A244" s="90"/>
      <c r="B244" s="17"/>
      <c r="C244" s="17"/>
      <c r="D244" s="17"/>
      <c r="E244" s="17"/>
      <c r="F244" s="17"/>
      <c r="G244" s="22"/>
      <c r="H244" s="18"/>
      <c r="I244" s="18"/>
      <c r="J244" s="18"/>
      <c r="K244" s="19"/>
      <c r="L244" s="19"/>
      <c r="M244" s="20"/>
      <c r="N244" s="20"/>
      <c r="O244" s="21"/>
    </row>
    <row r="245" spans="1:15" s="212" customFormat="1" x14ac:dyDescent="0.2">
      <c r="A245" s="211"/>
      <c r="B245" s="210" t="s">
        <v>172</v>
      </c>
      <c r="C245" s="210"/>
      <c r="D245" s="210"/>
      <c r="E245" s="210"/>
      <c r="F245" s="210"/>
      <c r="G245" s="210"/>
      <c r="H245" s="471">
        <v>29875300</v>
      </c>
      <c r="I245" s="471"/>
      <c r="J245" s="210"/>
      <c r="K245" s="210"/>
      <c r="L245" s="210"/>
      <c r="M245" s="210"/>
      <c r="N245" s="210"/>
      <c r="O245" s="210"/>
    </row>
    <row r="246" spans="1:15" ht="15" x14ac:dyDescent="0.2">
      <c r="A246" s="90"/>
      <c r="B246" s="17"/>
      <c r="C246" s="17"/>
      <c r="D246" s="17"/>
      <c r="E246" s="17"/>
      <c r="F246" s="17"/>
      <c r="G246" s="22"/>
      <c r="H246" s="18"/>
      <c r="I246" s="18"/>
      <c r="J246" s="18"/>
      <c r="K246" s="19"/>
      <c r="L246" s="19"/>
      <c r="M246" s="20"/>
      <c r="N246" s="20"/>
      <c r="O246" s="21"/>
    </row>
    <row r="247" spans="1:15" ht="12.75" customHeight="1" x14ac:dyDescent="0.2">
      <c r="A247" s="90"/>
      <c r="B247" s="45" t="s">
        <v>47</v>
      </c>
      <c r="C247" s="46"/>
      <c r="D247" s="45" t="s">
        <v>51</v>
      </c>
      <c r="E247" s="46"/>
      <c r="F247" s="45" t="s">
        <v>52</v>
      </c>
      <c r="G247" s="47"/>
      <c r="H247" s="48" t="s">
        <v>53</v>
      </c>
      <c r="I247" s="472" t="s">
        <v>54</v>
      </c>
      <c r="J247" s="47"/>
      <c r="K247" s="49" t="s">
        <v>55</v>
      </c>
      <c r="L247" s="50"/>
      <c r="M247" s="45" t="s">
        <v>56</v>
      </c>
      <c r="N247" s="46"/>
      <c r="O247" s="45" t="s">
        <v>57</v>
      </c>
    </row>
    <row r="248" spans="1:15" x14ac:dyDescent="0.2">
      <c r="A248" s="90"/>
      <c r="B248" s="51"/>
      <c r="C248" s="52"/>
      <c r="D248" s="51"/>
      <c r="E248" s="52"/>
      <c r="F248" s="51"/>
      <c r="G248" s="53"/>
      <c r="H248" s="54"/>
      <c r="I248" s="473"/>
      <c r="J248" s="53"/>
      <c r="K248" s="55"/>
      <c r="L248" s="56"/>
      <c r="M248" s="51"/>
      <c r="N248" s="52"/>
      <c r="O248" s="51"/>
    </row>
    <row r="249" spans="1:15" x14ac:dyDescent="0.2">
      <c r="A249" s="90"/>
      <c r="B249" s="61" t="s">
        <v>4</v>
      </c>
      <c r="C249" s="62"/>
      <c r="D249" s="94" t="s">
        <v>16</v>
      </c>
      <c r="E249" s="62"/>
      <c r="F249" s="94" t="s">
        <v>136</v>
      </c>
      <c r="G249" s="23"/>
      <c r="H249" s="60">
        <v>50000</v>
      </c>
      <c r="I249" s="60"/>
      <c r="J249" s="23"/>
      <c r="K249" s="391">
        <v>0.69499999999999995</v>
      </c>
      <c r="L249" s="23"/>
      <c r="M249" s="62" t="s">
        <v>59</v>
      </c>
      <c r="N249" s="62"/>
      <c r="O249" s="102" t="s">
        <v>60</v>
      </c>
    </row>
    <row r="250" spans="1:15" x14ac:dyDescent="0.2">
      <c r="A250" s="90"/>
      <c r="B250" s="61" t="s">
        <v>4</v>
      </c>
      <c r="C250" s="62"/>
      <c r="D250" s="94" t="s">
        <v>16</v>
      </c>
      <c r="E250" s="62"/>
      <c r="F250" s="35" t="s">
        <v>136</v>
      </c>
      <c r="G250" s="23"/>
      <c r="H250" s="60">
        <v>50200</v>
      </c>
      <c r="I250" s="60"/>
      <c r="J250" s="23"/>
      <c r="K250" s="391">
        <v>0.69499999999999995</v>
      </c>
      <c r="L250" s="23"/>
      <c r="M250" s="62" t="s">
        <v>59</v>
      </c>
      <c r="N250" s="62"/>
      <c r="O250" s="102" t="s">
        <v>60</v>
      </c>
    </row>
    <row r="251" spans="1:15" x14ac:dyDescent="0.2">
      <c r="A251" s="90"/>
      <c r="B251" s="61" t="s">
        <v>7</v>
      </c>
      <c r="C251" s="62"/>
      <c r="D251" s="94" t="s">
        <v>7</v>
      </c>
      <c r="E251" s="62"/>
      <c r="F251" s="97" t="s">
        <v>192</v>
      </c>
      <c r="G251" s="23"/>
      <c r="H251" s="60">
        <v>20000</v>
      </c>
      <c r="I251" s="60"/>
      <c r="J251" s="23"/>
      <c r="K251" s="101">
        <v>1</v>
      </c>
      <c r="L251" s="23"/>
      <c r="M251" s="62" t="s">
        <v>59</v>
      </c>
      <c r="N251" s="62"/>
      <c r="O251" s="102" t="s">
        <v>60</v>
      </c>
    </row>
    <row r="252" spans="1:15" x14ac:dyDescent="0.2">
      <c r="A252" s="90"/>
      <c r="B252" s="61" t="s">
        <v>39</v>
      </c>
      <c r="C252" s="62"/>
      <c r="D252" s="94" t="s">
        <v>23</v>
      </c>
      <c r="E252" s="62"/>
      <c r="F252" s="35" t="s">
        <v>151</v>
      </c>
      <c r="G252" s="23"/>
      <c r="H252" s="60"/>
      <c r="I252" s="60">
        <v>18800</v>
      </c>
      <c r="J252" s="23"/>
      <c r="K252" s="101">
        <v>0.5</v>
      </c>
      <c r="L252" s="23"/>
      <c r="M252" s="62" t="s">
        <v>59</v>
      </c>
      <c r="N252" s="62"/>
      <c r="O252" s="102" t="s">
        <v>60</v>
      </c>
    </row>
    <row r="253" spans="1:15" x14ac:dyDescent="0.2">
      <c r="A253" s="90"/>
      <c r="B253" s="61" t="s">
        <v>4</v>
      </c>
      <c r="C253" s="62"/>
      <c r="D253" s="94" t="s">
        <v>61</v>
      </c>
      <c r="E253" s="62"/>
      <c r="F253" s="97" t="s">
        <v>196</v>
      </c>
      <c r="G253" s="23"/>
      <c r="H253" s="60"/>
      <c r="I253" s="60">
        <v>240000</v>
      </c>
      <c r="J253" s="23"/>
      <c r="K253" s="392">
        <v>0.5</v>
      </c>
      <c r="L253" s="23"/>
      <c r="M253" s="62" t="s">
        <v>89</v>
      </c>
      <c r="N253" s="62"/>
      <c r="O253" s="102" t="s">
        <v>173</v>
      </c>
    </row>
    <row r="254" spans="1:15" x14ac:dyDescent="0.2">
      <c r="A254" s="90"/>
      <c r="B254" s="61" t="s">
        <v>39</v>
      </c>
      <c r="C254" s="62"/>
      <c r="D254" s="94" t="s">
        <v>23</v>
      </c>
      <c r="E254" s="62"/>
      <c r="F254" s="94" t="s">
        <v>174</v>
      </c>
      <c r="G254" s="23"/>
      <c r="H254" s="60">
        <v>403000</v>
      </c>
      <c r="I254" s="60"/>
      <c r="J254" s="23"/>
      <c r="K254" s="101">
        <v>0.8</v>
      </c>
      <c r="L254" s="23"/>
      <c r="M254" s="62" t="s">
        <v>89</v>
      </c>
      <c r="N254" s="62"/>
      <c r="O254" s="102" t="s">
        <v>65</v>
      </c>
    </row>
    <row r="255" spans="1:15" x14ac:dyDescent="0.2">
      <c r="A255" s="90"/>
      <c r="B255" s="35" t="s">
        <v>39</v>
      </c>
      <c r="C255" s="62"/>
      <c r="D255" s="94" t="s">
        <v>24</v>
      </c>
      <c r="E255" s="62"/>
      <c r="F255" s="94" t="s">
        <v>142</v>
      </c>
      <c r="G255" s="23"/>
      <c r="H255" s="60">
        <v>100000</v>
      </c>
      <c r="I255" s="60"/>
      <c r="J255" s="23"/>
      <c r="K255" s="101">
        <v>1</v>
      </c>
      <c r="L255" s="23"/>
      <c r="M255" s="62" t="s">
        <v>63</v>
      </c>
      <c r="N255" s="62"/>
      <c r="O255" s="102" t="s">
        <v>65</v>
      </c>
    </row>
    <row r="256" spans="1:15" x14ac:dyDescent="0.2">
      <c r="A256" s="90"/>
      <c r="B256" s="35" t="s">
        <v>39</v>
      </c>
      <c r="C256" s="62"/>
      <c r="D256" s="94" t="s">
        <v>187</v>
      </c>
      <c r="E256" s="62"/>
      <c r="F256" s="97" t="s">
        <v>34</v>
      </c>
      <c r="G256" s="23"/>
      <c r="H256" s="60"/>
      <c r="I256" s="60">
        <v>128200</v>
      </c>
      <c r="J256" s="23"/>
      <c r="K256" s="101" t="s">
        <v>107</v>
      </c>
      <c r="L256" s="23"/>
      <c r="M256" s="62" t="s">
        <v>59</v>
      </c>
      <c r="N256" s="62"/>
      <c r="O256" s="102" t="s">
        <v>60</v>
      </c>
    </row>
    <row r="257" spans="1:15" x14ac:dyDescent="0.2">
      <c r="A257" s="90"/>
      <c r="B257" s="61" t="s">
        <v>7</v>
      </c>
      <c r="C257" s="62"/>
      <c r="D257" s="94" t="s">
        <v>7</v>
      </c>
      <c r="E257" s="62"/>
      <c r="F257" s="97" t="s">
        <v>193</v>
      </c>
      <c r="G257" s="23"/>
      <c r="H257" s="60">
        <v>-75000</v>
      </c>
      <c r="I257" s="60"/>
      <c r="J257" s="23"/>
      <c r="K257" s="101">
        <v>1</v>
      </c>
      <c r="L257" s="23"/>
      <c r="M257" s="62" t="s">
        <v>76</v>
      </c>
      <c r="N257" s="62"/>
      <c r="O257" s="102" t="s">
        <v>65</v>
      </c>
    </row>
    <row r="258" spans="1:15" x14ac:dyDescent="0.2">
      <c r="A258" s="90"/>
      <c r="B258" s="61" t="s">
        <v>4</v>
      </c>
      <c r="C258" s="62"/>
      <c r="D258" s="94" t="s">
        <v>61</v>
      </c>
      <c r="E258" s="62"/>
      <c r="F258" s="94" t="s">
        <v>175</v>
      </c>
      <c r="G258" s="23"/>
      <c r="H258" s="60"/>
      <c r="I258" s="60">
        <v>-206500</v>
      </c>
      <c r="J258" s="23"/>
      <c r="K258" s="101">
        <v>0.4</v>
      </c>
      <c r="L258" s="23"/>
      <c r="M258" s="62" t="s">
        <v>76</v>
      </c>
      <c r="N258" s="62"/>
      <c r="O258" s="102" t="s">
        <v>68</v>
      </c>
    </row>
    <row r="259" spans="1:15" x14ac:dyDescent="0.2">
      <c r="A259" s="90"/>
      <c r="B259" s="61" t="s">
        <v>4</v>
      </c>
      <c r="C259" s="62"/>
      <c r="D259" s="94" t="s">
        <v>15</v>
      </c>
      <c r="E259" s="62"/>
      <c r="F259" s="94" t="s">
        <v>125</v>
      </c>
      <c r="G259" s="23"/>
      <c r="H259" s="60">
        <v>-20200</v>
      </c>
      <c r="I259" s="60"/>
      <c r="J259" s="23"/>
      <c r="K259" s="101">
        <v>1</v>
      </c>
      <c r="L259" s="23"/>
      <c r="M259" s="62" t="s">
        <v>76</v>
      </c>
      <c r="N259" s="62"/>
      <c r="O259" s="102" t="s">
        <v>60</v>
      </c>
    </row>
    <row r="260" spans="1:15" x14ac:dyDescent="0.2">
      <c r="A260" s="90"/>
      <c r="B260" s="61" t="s">
        <v>41</v>
      </c>
      <c r="C260" s="62"/>
      <c r="D260" s="94" t="s">
        <v>38</v>
      </c>
      <c r="E260" s="62"/>
      <c r="F260" s="94" t="s">
        <v>129</v>
      </c>
      <c r="G260" s="23"/>
      <c r="H260" s="60">
        <v>-50900</v>
      </c>
      <c r="I260" s="60"/>
      <c r="J260" s="23"/>
      <c r="K260" s="101">
        <v>1</v>
      </c>
      <c r="L260" s="23"/>
      <c r="M260" s="62" t="s">
        <v>73</v>
      </c>
      <c r="N260" s="62"/>
      <c r="O260" s="102" t="s">
        <v>60</v>
      </c>
    </row>
    <row r="261" spans="1:15" x14ac:dyDescent="0.2">
      <c r="A261" s="90"/>
      <c r="B261" s="61" t="s">
        <v>41</v>
      </c>
      <c r="C261" s="62"/>
      <c r="D261" s="94" t="s">
        <v>29</v>
      </c>
      <c r="E261" s="62"/>
      <c r="F261" s="94" t="s">
        <v>160</v>
      </c>
      <c r="G261" s="23"/>
      <c r="H261" s="60"/>
      <c r="I261" s="60">
        <v>-10000</v>
      </c>
      <c r="J261" s="23"/>
      <c r="K261" s="101">
        <v>0.5</v>
      </c>
      <c r="L261" s="23"/>
      <c r="M261" s="62" t="s">
        <v>76</v>
      </c>
      <c r="N261" s="62"/>
      <c r="O261" s="102" t="s">
        <v>60</v>
      </c>
    </row>
    <row r="262" spans="1:15" x14ac:dyDescent="0.2">
      <c r="A262" s="90"/>
      <c r="B262" s="61" t="s">
        <v>41</v>
      </c>
      <c r="C262" s="62"/>
      <c r="D262" s="94" t="s">
        <v>29</v>
      </c>
      <c r="E262" s="62"/>
      <c r="F262" s="94" t="s">
        <v>176</v>
      </c>
      <c r="G262" s="23"/>
      <c r="H262" s="60">
        <v>-21600</v>
      </c>
      <c r="I262" s="60"/>
      <c r="J262" s="23"/>
      <c r="K262" s="101">
        <v>1</v>
      </c>
      <c r="L262" s="23"/>
      <c r="M262" s="62" t="s">
        <v>76</v>
      </c>
      <c r="N262" s="62"/>
      <c r="O262" s="102" t="s">
        <v>68</v>
      </c>
    </row>
    <row r="263" spans="1:15" x14ac:dyDescent="0.2">
      <c r="A263" s="90"/>
      <c r="B263" s="61" t="s">
        <v>41</v>
      </c>
      <c r="C263" s="62"/>
      <c r="D263" s="94" t="s">
        <v>31</v>
      </c>
      <c r="E263" s="62"/>
      <c r="F263" s="97" t="s">
        <v>195</v>
      </c>
      <c r="G263" s="23"/>
      <c r="H263" s="60"/>
      <c r="I263" s="60">
        <v>-19400</v>
      </c>
      <c r="J263" s="23"/>
      <c r="K263" s="101">
        <v>0.5</v>
      </c>
      <c r="L263" s="23"/>
      <c r="M263" s="62" t="s">
        <v>76</v>
      </c>
      <c r="N263" s="62"/>
      <c r="O263" s="102" t="s">
        <v>60</v>
      </c>
    </row>
    <row r="264" spans="1:15" x14ac:dyDescent="0.2">
      <c r="A264" s="90"/>
      <c r="B264" s="61" t="s">
        <v>7</v>
      </c>
      <c r="C264" s="62"/>
      <c r="D264" s="94" t="s">
        <v>7</v>
      </c>
      <c r="E264" s="62"/>
      <c r="F264" s="94" t="s">
        <v>140</v>
      </c>
      <c r="G264" s="23"/>
      <c r="H264" s="60">
        <v>48000</v>
      </c>
      <c r="I264" s="60"/>
      <c r="J264" s="23"/>
      <c r="K264" s="101">
        <v>1</v>
      </c>
      <c r="L264" s="23"/>
      <c r="M264" s="62" t="s">
        <v>59</v>
      </c>
      <c r="N264" s="62"/>
      <c r="O264" s="89" t="s">
        <v>191</v>
      </c>
    </row>
    <row r="265" spans="1:15" x14ac:dyDescent="0.2">
      <c r="A265" s="90"/>
      <c r="B265" s="61"/>
      <c r="C265" s="62"/>
      <c r="D265" s="94"/>
      <c r="E265" s="62"/>
      <c r="F265" s="94"/>
      <c r="G265" s="23"/>
      <c r="H265" s="60"/>
      <c r="I265" s="60"/>
      <c r="J265" s="23"/>
      <c r="K265" s="64"/>
      <c r="L265" s="23"/>
      <c r="M265" s="62"/>
      <c r="N265" s="62"/>
      <c r="O265" s="102"/>
    </row>
    <row r="266" spans="1:15" x14ac:dyDescent="0.2">
      <c r="A266" s="90"/>
      <c r="B266" s="63"/>
      <c r="C266" s="62"/>
      <c r="D266" s="94"/>
      <c r="E266" s="62"/>
      <c r="F266" s="94" t="s">
        <v>82</v>
      </c>
      <c r="G266" s="23"/>
      <c r="H266" s="60">
        <v>-43600</v>
      </c>
      <c r="I266" s="60">
        <v>-14200</v>
      </c>
      <c r="J266" s="23"/>
      <c r="K266" s="64"/>
      <c r="L266" s="23"/>
      <c r="M266" s="62"/>
      <c r="N266" s="62"/>
      <c r="O266" s="102"/>
    </row>
    <row r="267" spans="1:15" x14ac:dyDescent="0.2">
      <c r="A267" s="90"/>
      <c r="B267" s="61"/>
      <c r="C267" s="62"/>
      <c r="D267" s="94"/>
      <c r="E267" s="62"/>
      <c r="F267" s="35"/>
      <c r="G267" s="23"/>
      <c r="H267" s="60"/>
      <c r="I267" s="60"/>
      <c r="J267" s="23"/>
      <c r="K267" s="64"/>
      <c r="L267" s="23"/>
      <c r="M267" s="62"/>
      <c r="N267" s="62"/>
      <c r="O267" s="102"/>
    </row>
    <row r="268" spans="1:15" x14ac:dyDescent="0.2">
      <c r="A268" s="90"/>
      <c r="B268" s="40" t="s">
        <v>40</v>
      </c>
      <c r="C268" s="41"/>
      <c r="D268" s="40"/>
      <c r="E268" s="41"/>
      <c r="F268" s="40"/>
      <c r="G268" s="42"/>
      <c r="H268" s="474">
        <v>596800</v>
      </c>
      <c r="I268" s="474"/>
      <c r="J268" s="42"/>
      <c r="K268" s="40"/>
      <c r="L268" s="44"/>
      <c r="M268" s="40"/>
      <c r="N268" s="41"/>
      <c r="O268" s="40"/>
    </row>
    <row r="269" spans="1:15" x14ac:dyDescent="0.2">
      <c r="A269" s="90"/>
      <c r="B269" s="35"/>
      <c r="C269" s="35"/>
      <c r="D269" s="35"/>
      <c r="E269" s="35"/>
      <c r="F269" s="35"/>
      <c r="G269" s="35"/>
      <c r="H269" s="36"/>
      <c r="I269" s="36"/>
      <c r="J269" s="35"/>
      <c r="K269" s="37"/>
      <c r="L269" s="35"/>
      <c r="M269" s="35"/>
      <c r="N269" s="35"/>
      <c r="O269" s="35"/>
    </row>
    <row r="270" spans="1:15" s="212" customFormat="1" x14ac:dyDescent="0.2">
      <c r="A270" s="211"/>
      <c r="B270" s="210" t="s">
        <v>177</v>
      </c>
      <c r="C270" s="210"/>
      <c r="D270" s="210"/>
      <c r="E270" s="210"/>
      <c r="F270" s="210"/>
      <c r="G270" s="210"/>
      <c r="H270" s="471">
        <v>30472100</v>
      </c>
      <c r="I270" s="471"/>
      <c r="J270" s="210"/>
      <c r="K270" s="210"/>
      <c r="L270" s="210"/>
      <c r="M270" s="210"/>
      <c r="N270" s="210"/>
      <c r="O270" s="210"/>
    </row>
    <row r="271" spans="1:15" x14ac:dyDescent="0.2">
      <c r="A271" s="90"/>
      <c r="B271" s="59"/>
      <c r="C271" s="59"/>
      <c r="D271" s="59"/>
      <c r="E271" s="59"/>
      <c r="F271" s="59"/>
      <c r="G271" s="59"/>
      <c r="H271" s="87"/>
      <c r="I271" s="87"/>
      <c r="J271" s="59"/>
      <c r="K271" s="59"/>
      <c r="L271" s="59"/>
      <c r="M271" s="59"/>
      <c r="N271" s="59"/>
      <c r="O271" s="59"/>
    </row>
    <row r="272" spans="1:15" ht="12.75" customHeight="1" x14ac:dyDescent="0.2">
      <c r="A272" s="90"/>
      <c r="B272" s="45" t="s">
        <v>47</v>
      </c>
      <c r="C272" s="46"/>
      <c r="D272" s="45" t="s">
        <v>51</v>
      </c>
      <c r="E272" s="46"/>
      <c r="F272" s="45" t="s">
        <v>52</v>
      </c>
      <c r="G272" s="47"/>
      <c r="H272" s="48" t="s">
        <v>53</v>
      </c>
      <c r="I272" s="472" t="s">
        <v>54</v>
      </c>
      <c r="J272" s="47"/>
      <c r="K272" s="49" t="s">
        <v>55</v>
      </c>
      <c r="L272" s="50"/>
      <c r="M272" s="45" t="s">
        <v>56</v>
      </c>
      <c r="N272" s="46"/>
      <c r="O272" s="45" t="s">
        <v>57</v>
      </c>
    </row>
    <row r="273" spans="1:15" x14ac:dyDescent="0.2">
      <c r="A273" s="90"/>
      <c r="B273" s="51"/>
      <c r="C273" s="52"/>
      <c r="D273" s="51"/>
      <c r="E273" s="51"/>
      <c r="F273" s="51"/>
      <c r="G273" s="51"/>
      <c r="H273" s="54"/>
      <c r="I273" s="473"/>
      <c r="J273" s="53"/>
      <c r="K273" s="55"/>
      <c r="L273" s="56"/>
      <c r="M273" s="51"/>
      <c r="N273" s="52"/>
      <c r="O273" s="51"/>
    </row>
    <row r="274" spans="1:15" x14ac:dyDescent="0.2">
      <c r="A274" s="90"/>
      <c r="B274" s="90" t="s">
        <v>4</v>
      </c>
      <c r="C274" s="90"/>
      <c r="D274" s="93" t="s">
        <v>61</v>
      </c>
      <c r="E274" s="93"/>
      <c r="F274" s="93" t="s">
        <v>84</v>
      </c>
      <c r="G274" s="59"/>
      <c r="H274" s="60">
        <v>40000</v>
      </c>
      <c r="I274" s="60"/>
      <c r="J274" s="59"/>
      <c r="K274" s="100">
        <v>0.41699999999999998</v>
      </c>
      <c r="L274" s="96"/>
      <c r="M274" s="62" t="s">
        <v>59</v>
      </c>
      <c r="N274" s="59"/>
      <c r="O274" s="93" t="s">
        <v>60</v>
      </c>
    </row>
    <row r="275" spans="1:15" x14ac:dyDescent="0.2">
      <c r="A275" s="90"/>
      <c r="B275" s="90" t="s">
        <v>4</v>
      </c>
      <c r="C275" s="90"/>
      <c r="D275" s="93" t="s">
        <v>16</v>
      </c>
      <c r="E275" s="93"/>
      <c r="F275" s="93" t="s">
        <v>141</v>
      </c>
      <c r="G275" s="59"/>
      <c r="H275" s="60">
        <v>47000</v>
      </c>
      <c r="I275" s="60"/>
      <c r="J275" s="59"/>
      <c r="K275" s="100">
        <v>0.69499999999999995</v>
      </c>
      <c r="L275" s="96"/>
      <c r="M275" s="62" t="s">
        <v>59</v>
      </c>
      <c r="N275" s="59"/>
      <c r="O275" s="93" t="s">
        <v>60</v>
      </c>
    </row>
    <row r="276" spans="1:15" ht="25.5" x14ac:dyDescent="0.2">
      <c r="A276" s="90"/>
      <c r="B276" s="90" t="s">
        <v>7</v>
      </c>
      <c r="C276" s="90"/>
      <c r="D276" s="93" t="s">
        <v>7</v>
      </c>
      <c r="E276" s="93"/>
      <c r="F276" s="93" t="s">
        <v>140</v>
      </c>
      <c r="G276" s="59"/>
      <c r="H276" s="60">
        <v>88000</v>
      </c>
      <c r="I276" s="60"/>
      <c r="J276" s="59"/>
      <c r="K276" s="96">
        <v>1</v>
      </c>
      <c r="L276" s="96"/>
      <c r="M276" s="62" t="s">
        <v>59</v>
      </c>
      <c r="N276" s="59"/>
      <c r="O276" s="93" t="s">
        <v>248</v>
      </c>
    </row>
    <row r="277" spans="1:15" x14ac:dyDescent="0.2">
      <c r="A277" s="90"/>
      <c r="B277" s="90" t="s">
        <v>4</v>
      </c>
      <c r="C277" s="90"/>
      <c r="D277" s="93" t="s">
        <v>19</v>
      </c>
      <c r="E277" s="93"/>
      <c r="F277" s="93" t="s">
        <v>131</v>
      </c>
      <c r="G277" s="59"/>
      <c r="H277" s="60">
        <v>21000</v>
      </c>
      <c r="I277" s="60"/>
      <c r="J277" s="59"/>
      <c r="K277" s="96">
        <v>1</v>
      </c>
      <c r="L277" s="96"/>
      <c r="M277" s="62" t="s">
        <v>59</v>
      </c>
      <c r="N277" s="59"/>
      <c r="O277" s="93" t="s">
        <v>249</v>
      </c>
    </row>
    <row r="278" spans="1:15" x14ac:dyDescent="0.2">
      <c r="A278" s="90"/>
      <c r="B278" s="90" t="s">
        <v>4</v>
      </c>
      <c r="C278" s="90"/>
      <c r="D278" s="93" t="s">
        <v>61</v>
      </c>
      <c r="E278" s="93"/>
      <c r="F278" s="93" t="s">
        <v>116</v>
      </c>
      <c r="G278" s="59"/>
      <c r="H278" s="60">
        <v>46800</v>
      </c>
      <c r="I278" s="60"/>
      <c r="J278" s="59"/>
      <c r="K278" s="96">
        <v>1</v>
      </c>
      <c r="L278" s="96"/>
      <c r="M278" s="62" t="s">
        <v>59</v>
      </c>
      <c r="N278" s="59"/>
      <c r="O278" s="93" t="s">
        <v>239</v>
      </c>
    </row>
    <row r="279" spans="1:15" x14ac:dyDescent="0.2">
      <c r="A279" s="90"/>
      <c r="B279" s="90" t="s">
        <v>4</v>
      </c>
      <c r="C279" s="90"/>
      <c r="D279" s="93" t="s">
        <v>61</v>
      </c>
      <c r="E279" s="93"/>
      <c r="F279" s="93" t="s">
        <v>102</v>
      </c>
      <c r="G279" s="59"/>
      <c r="H279" s="60"/>
      <c r="I279" s="60">
        <v>52400</v>
      </c>
      <c r="J279" s="59"/>
      <c r="K279" s="96">
        <v>0.5</v>
      </c>
      <c r="L279" s="96"/>
      <c r="M279" s="62" t="s">
        <v>59</v>
      </c>
      <c r="N279" s="59"/>
      <c r="O279" s="93" t="s">
        <v>60</v>
      </c>
    </row>
    <row r="280" spans="1:15" ht="14.25" x14ac:dyDescent="0.2">
      <c r="A280" s="90"/>
      <c r="B280" s="90" t="s">
        <v>39</v>
      </c>
      <c r="C280" s="90"/>
      <c r="D280" s="93" t="s">
        <v>187</v>
      </c>
      <c r="E280" s="93"/>
      <c r="F280" s="93" t="s">
        <v>243</v>
      </c>
      <c r="G280" s="59"/>
      <c r="H280" s="60"/>
      <c r="I280" s="60">
        <v>150000</v>
      </c>
      <c r="J280" s="59"/>
      <c r="K280" s="100" t="s">
        <v>252</v>
      </c>
      <c r="L280" s="115"/>
      <c r="M280" s="62" t="s">
        <v>59</v>
      </c>
      <c r="N280" s="59"/>
      <c r="O280" s="93" t="s">
        <v>60</v>
      </c>
    </row>
    <row r="281" spans="1:15" x14ac:dyDescent="0.2">
      <c r="A281" s="90"/>
      <c r="B281" s="90" t="s">
        <v>7</v>
      </c>
      <c r="C281" s="90"/>
      <c r="D281" s="95" t="s">
        <v>7</v>
      </c>
      <c r="E281" s="95"/>
      <c r="F281" s="93" t="s">
        <v>165</v>
      </c>
      <c r="G281" s="59"/>
      <c r="H281" s="60">
        <v>400000</v>
      </c>
      <c r="I281" s="60"/>
      <c r="J281" s="59"/>
      <c r="K281" s="96">
        <v>1</v>
      </c>
      <c r="L281" s="96"/>
      <c r="M281" s="62" t="s">
        <v>59</v>
      </c>
      <c r="N281" s="59"/>
      <c r="O281" s="93" t="s">
        <v>213</v>
      </c>
    </row>
    <row r="282" spans="1:15" x14ac:dyDescent="0.2">
      <c r="A282" s="90"/>
      <c r="B282" s="90" t="s">
        <v>41</v>
      </c>
      <c r="C282" s="90"/>
      <c r="D282" s="93" t="s">
        <v>28</v>
      </c>
      <c r="E282" s="93"/>
      <c r="F282" s="93" t="s">
        <v>166</v>
      </c>
      <c r="G282" s="59"/>
      <c r="H282" s="60">
        <v>6400</v>
      </c>
      <c r="I282" s="60"/>
      <c r="J282" s="59"/>
      <c r="K282" s="96">
        <v>1</v>
      </c>
      <c r="L282" s="96"/>
      <c r="M282" s="62" t="s">
        <v>59</v>
      </c>
      <c r="N282" s="59"/>
      <c r="O282" s="93" t="s">
        <v>239</v>
      </c>
    </row>
    <row r="283" spans="1:15" x14ac:dyDescent="0.2">
      <c r="A283" s="90"/>
      <c r="B283" s="90" t="s">
        <v>41</v>
      </c>
      <c r="C283" s="90"/>
      <c r="D283" s="116" t="s">
        <v>37</v>
      </c>
      <c r="E283" s="116"/>
      <c r="F283" s="93" t="s">
        <v>240</v>
      </c>
      <c r="G283" s="59"/>
      <c r="H283" s="60">
        <v>509000</v>
      </c>
      <c r="I283" s="60"/>
      <c r="J283" s="59"/>
      <c r="K283" s="96">
        <v>1</v>
      </c>
      <c r="L283" s="117"/>
      <c r="M283" s="62" t="s">
        <v>63</v>
      </c>
      <c r="N283" s="59"/>
      <c r="O283" s="93" t="s">
        <v>213</v>
      </c>
    </row>
    <row r="284" spans="1:15" x14ac:dyDescent="0.2">
      <c r="A284" s="90"/>
      <c r="B284" s="90" t="s">
        <v>41</v>
      </c>
      <c r="C284" s="90"/>
      <c r="D284" s="95" t="s">
        <v>37</v>
      </c>
      <c r="E284" s="95"/>
      <c r="F284" s="93" t="s">
        <v>240</v>
      </c>
      <c r="G284" s="59"/>
      <c r="H284" s="60">
        <v>23800</v>
      </c>
      <c r="I284" s="60"/>
      <c r="J284" s="59"/>
      <c r="K284" s="96">
        <v>1</v>
      </c>
      <c r="L284" s="96"/>
      <c r="M284" s="62" t="s">
        <v>59</v>
      </c>
      <c r="N284" s="59"/>
      <c r="O284" s="93" t="s">
        <v>213</v>
      </c>
    </row>
    <row r="285" spans="1:15" x14ac:dyDescent="0.2">
      <c r="A285" s="90"/>
      <c r="B285" s="90" t="s">
        <v>4</v>
      </c>
      <c r="C285" s="90"/>
      <c r="D285" s="116" t="s">
        <v>15</v>
      </c>
      <c r="E285" s="116"/>
      <c r="F285" s="93" t="s">
        <v>242</v>
      </c>
      <c r="G285" s="59"/>
      <c r="H285" s="60"/>
      <c r="I285" s="60">
        <v>871000</v>
      </c>
      <c r="J285" s="59"/>
      <c r="K285" s="100">
        <v>0.441</v>
      </c>
      <c r="L285" s="96"/>
      <c r="M285" s="62" t="s">
        <v>89</v>
      </c>
      <c r="N285" s="59"/>
      <c r="O285" s="93" t="s">
        <v>213</v>
      </c>
    </row>
    <row r="286" spans="1:15" ht="14.25" x14ac:dyDescent="0.2">
      <c r="A286" s="90"/>
      <c r="B286" s="90" t="s">
        <v>4</v>
      </c>
      <c r="C286" s="90"/>
      <c r="D286" s="116" t="s">
        <v>16</v>
      </c>
      <c r="E286" s="116"/>
      <c r="F286" s="93" t="s">
        <v>229</v>
      </c>
      <c r="G286" s="59"/>
      <c r="H286" s="60"/>
      <c r="I286" s="60">
        <v>480000</v>
      </c>
      <c r="J286" s="59"/>
      <c r="K286" s="100" t="s">
        <v>253</v>
      </c>
      <c r="L286" s="115"/>
      <c r="M286" s="62" t="s">
        <v>89</v>
      </c>
      <c r="N286" s="59"/>
      <c r="O286" s="93" t="s">
        <v>213</v>
      </c>
    </row>
    <row r="287" spans="1:15" x14ac:dyDescent="0.2">
      <c r="A287" s="90"/>
      <c r="B287" s="90" t="s">
        <v>4</v>
      </c>
      <c r="C287" s="90"/>
      <c r="D287" s="116" t="s">
        <v>61</v>
      </c>
      <c r="E287" s="116"/>
      <c r="F287" s="93" t="s">
        <v>244</v>
      </c>
      <c r="G287" s="59"/>
      <c r="H287" s="60"/>
      <c r="I287" s="60">
        <v>890000</v>
      </c>
      <c r="J287" s="59"/>
      <c r="K287" s="96">
        <v>0.3</v>
      </c>
      <c r="L287" s="88"/>
      <c r="M287" s="62" t="s">
        <v>63</v>
      </c>
      <c r="N287" s="59"/>
      <c r="O287" s="93" t="s">
        <v>60</v>
      </c>
    </row>
    <row r="288" spans="1:15" ht="14.25" x14ac:dyDescent="0.2">
      <c r="A288" s="90"/>
      <c r="B288" s="90" t="s">
        <v>41</v>
      </c>
      <c r="C288" s="90"/>
      <c r="D288" s="93" t="s">
        <v>245</v>
      </c>
      <c r="E288" s="93"/>
      <c r="F288" s="93" t="s">
        <v>246</v>
      </c>
      <c r="G288" s="59"/>
      <c r="H288" s="60">
        <v>-180000</v>
      </c>
      <c r="I288" s="60"/>
      <c r="J288" s="59"/>
      <c r="K288" s="96" t="s">
        <v>254</v>
      </c>
      <c r="L288" s="115"/>
      <c r="M288" s="62" t="s">
        <v>76</v>
      </c>
      <c r="N288" s="59"/>
      <c r="O288" s="93" t="s">
        <v>213</v>
      </c>
    </row>
    <row r="289" spans="1:15" x14ac:dyDescent="0.2">
      <c r="A289" s="90"/>
      <c r="B289" s="90"/>
      <c r="C289" s="90"/>
      <c r="D289" s="93"/>
      <c r="E289" s="93"/>
      <c r="F289" s="93"/>
      <c r="G289" s="59"/>
      <c r="H289" s="60"/>
      <c r="I289" s="60"/>
      <c r="J289" s="59"/>
      <c r="K289" s="66"/>
      <c r="L289" s="59"/>
      <c r="M289" s="62"/>
      <c r="N289" s="59"/>
      <c r="O289" s="93"/>
    </row>
    <row r="290" spans="1:15" ht="25.5" x14ac:dyDescent="0.2">
      <c r="A290" s="90"/>
      <c r="B290" s="90"/>
      <c r="C290" s="90"/>
      <c r="D290" s="93" t="s">
        <v>241</v>
      </c>
      <c r="E290" s="93"/>
      <c r="F290" s="93" t="s">
        <v>247</v>
      </c>
      <c r="G290" s="59"/>
      <c r="H290" s="60">
        <v>-117000</v>
      </c>
      <c r="I290" s="60">
        <v>8800</v>
      </c>
      <c r="J290" s="59"/>
      <c r="K290" s="64"/>
      <c r="L290" s="59"/>
      <c r="M290" s="62"/>
      <c r="N290" s="59"/>
      <c r="O290" s="93" t="s">
        <v>241</v>
      </c>
    </row>
    <row r="291" spans="1:15" x14ac:dyDescent="0.2">
      <c r="A291" s="90"/>
      <c r="B291" s="59"/>
      <c r="C291" s="59"/>
      <c r="D291" s="59"/>
      <c r="E291" s="59"/>
      <c r="F291" s="59"/>
      <c r="G291" s="59"/>
      <c r="H291" s="71"/>
      <c r="I291" s="71"/>
      <c r="J291" s="59"/>
      <c r="K291" s="59"/>
      <c r="L291" s="59"/>
      <c r="M291" s="59"/>
      <c r="N291" s="59"/>
      <c r="O291" s="59"/>
    </row>
    <row r="292" spans="1:15" x14ac:dyDescent="0.2">
      <c r="A292" s="90"/>
      <c r="B292" s="40" t="s">
        <v>40</v>
      </c>
      <c r="C292" s="41"/>
      <c r="D292" s="40"/>
      <c r="E292" s="41"/>
      <c r="F292" s="40"/>
      <c r="G292" s="42"/>
      <c r="H292" s="474">
        <v>3337200</v>
      </c>
      <c r="I292" s="474"/>
      <c r="J292" s="42"/>
      <c r="K292" s="40"/>
      <c r="L292" s="44"/>
      <c r="M292" s="40"/>
      <c r="N292" s="41"/>
      <c r="O292" s="40"/>
    </row>
    <row r="293" spans="1:15" x14ac:dyDescent="0.2">
      <c r="A293" s="90"/>
      <c r="B293" s="59"/>
      <c r="C293" s="59"/>
      <c r="D293" s="59"/>
      <c r="E293" s="59"/>
      <c r="F293" s="59"/>
      <c r="G293" s="59"/>
      <c r="H293" s="87"/>
      <c r="I293" s="87"/>
      <c r="J293" s="59"/>
      <c r="K293" s="59"/>
      <c r="L293" s="59"/>
      <c r="M293" s="59"/>
      <c r="N293" s="59"/>
      <c r="O293" s="59"/>
    </row>
    <row r="294" spans="1:15" x14ac:dyDescent="0.2">
      <c r="A294" s="90"/>
      <c r="B294" s="210" t="s">
        <v>238</v>
      </c>
      <c r="C294" s="210"/>
      <c r="D294" s="210"/>
      <c r="E294" s="210"/>
      <c r="F294" s="210"/>
      <c r="G294" s="210"/>
      <c r="H294" s="471">
        <v>33809300</v>
      </c>
      <c r="I294" s="480"/>
      <c r="J294" s="59"/>
      <c r="K294" s="59"/>
      <c r="L294" s="59"/>
      <c r="M294" s="59"/>
      <c r="N294" s="59"/>
      <c r="O294" s="59"/>
    </row>
    <row r="295" spans="1:15" x14ac:dyDescent="0.2">
      <c r="A295" s="90"/>
      <c r="B295" s="59"/>
      <c r="C295" s="59"/>
      <c r="D295" s="59"/>
      <c r="E295" s="59"/>
      <c r="F295" s="59"/>
      <c r="G295" s="59"/>
      <c r="H295" s="87"/>
      <c r="I295" s="87"/>
      <c r="J295" s="59"/>
      <c r="K295" s="59"/>
      <c r="L295" s="59"/>
      <c r="M295" s="59"/>
      <c r="N295" s="59"/>
      <c r="O295" s="59"/>
    </row>
    <row r="296" spans="1:15" ht="12.75" customHeight="1" x14ac:dyDescent="0.2">
      <c r="A296" s="90"/>
      <c r="B296" s="45" t="s">
        <v>47</v>
      </c>
      <c r="C296" s="46"/>
      <c r="D296" s="45" t="s">
        <v>51</v>
      </c>
      <c r="E296" s="46"/>
      <c r="F296" s="45" t="s">
        <v>52</v>
      </c>
      <c r="G296" s="47"/>
      <c r="H296" s="48" t="s">
        <v>53</v>
      </c>
      <c r="I296" s="472" t="s">
        <v>54</v>
      </c>
      <c r="J296" s="47"/>
      <c r="K296" s="49" t="s">
        <v>55</v>
      </c>
      <c r="L296" s="50"/>
      <c r="M296" s="45" t="s">
        <v>56</v>
      </c>
      <c r="N296" s="46"/>
      <c r="O296" s="45" t="s">
        <v>57</v>
      </c>
    </row>
    <row r="297" spans="1:15" x14ac:dyDescent="0.2">
      <c r="A297" s="90"/>
      <c r="B297" s="51"/>
      <c r="C297" s="52"/>
      <c r="D297" s="51"/>
      <c r="E297" s="51"/>
      <c r="F297" s="51"/>
      <c r="G297" s="51"/>
      <c r="H297" s="54"/>
      <c r="I297" s="473"/>
      <c r="J297" s="53"/>
      <c r="K297" s="55"/>
      <c r="L297" s="56"/>
      <c r="M297" s="51"/>
      <c r="N297" s="52"/>
      <c r="O297" s="51"/>
    </row>
    <row r="298" spans="1:15" ht="14.25" x14ac:dyDescent="0.2">
      <c r="A298" s="90"/>
      <c r="B298" s="90" t="s">
        <v>41</v>
      </c>
      <c r="C298" s="90"/>
      <c r="D298" s="93" t="s">
        <v>28</v>
      </c>
      <c r="E298" s="93"/>
      <c r="F298" s="93" t="s">
        <v>166</v>
      </c>
      <c r="G298" s="59"/>
      <c r="H298" s="60">
        <v>8900</v>
      </c>
      <c r="I298" s="60"/>
      <c r="J298" s="59"/>
      <c r="K298" s="96">
        <v>1</v>
      </c>
      <c r="L298" s="115"/>
      <c r="M298" s="62" t="s">
        <v>59</v>
      </c>
      <c r="N298" s="59"/>
      <c r="O298" s="93" t="s">
        <v>60</v>
      </c>
    </row>
    <row r="299" spans="1:15" ht="14.25" x14ac:dyDescent="0.2">
      <c r="A299" s="90"/>
      <c r="B299" s="90" t="s">
        <v>7</v>
      </c>
      <c r="C299" s="90"/>
      <c r="D299" s="93" t="s">
        <v>7</v>
      </c>
      <c r="E299" s="93"/>
      <c r="F299" s="93" t="s">
        <v>261</v>
      </c>
      <c r="G299" s="59"/>
      <c r="H299" s="60">
        <v>36800</v>
      </c>
      <c r="I299" s="60"/>
      <c r="J299" s="59"/>
      <c r="K299" s="96">
        <v>1</v>
      </c>
      <c r="L299" s="115"/>
      <c r="M299" s="62" t="s">
        <v>59</v>
      </c>
      <c r="N299" s="59"/>
      <c r="O299" s="93" t="s">
        <v>173</v>
      </c>
    </row>
    <row r="300" spans="1:15" ht="14.25" x14ac:dyDescent="0.2">
      <c r="A300" s="90"/>
      <c r="B300" s="90" t="s">
        <v>41</v>
      </c>
      <c r="C300" s="90"/>
      <c r="D300" s="93" t="s">
        <v>37</v>
      </c>
      <c r="E300" s="93"/>
      <c r="F300" s="93" t="s">
        <v>240</v>
      </c>
      <c r="G300" s="59"/>
      <c r="H300" s="60">
        <v>48200</v>
      </c>
      <c r="I300" s="60"/>
      <c r="J300" s="59"/>
      <c r="K300" s="96">
        <v>1</v>
      </c>
      <c r="L300" s="115"/>
      <c r="M300" s="62" t="s">
        <v>59</v>
      </c>
      <c r="N300" s="59"/>
      <c r="O300" s="93" t="s">
        <v>213</v>
      </c>
    </row>
    <row r="301" spans="1:15" ht="14.25" x14ac:dyDescent="0.2">
      <c r="A301" s="90"/>
      <c r="B301" s="90" t="s">
        <v>39</v>
      </c>
      <c r="D301" s="90" t="s">
        <v>290</v>
      </c>
      <c r="E301" s="93"/>
      <c r="F301" s="93" t="s">
        <v>379</v>
      </c>
      <c r="G301" s="59"/>
      <c r="H301" s="60">
        <v>64000</v>
      </c>
      <c r="I301" s="60"/>
      <c r="J301" s="59"/>
      <c r="K301" s="96">
        <v>0.7</v>
      </c>
      <c r="L301" s="115" t="s">
        <v>377</v>
      </c>
      <c r="M301" s="62" t="s">
        <v>59</v>
      </c>
      <c r="N301" s="59"/>
      <c r="O301" s="93" t="s">
        <v>213</v>
      </c>
    </row>
    <row r="302" spans="1:15" ht="14.25" x14ac:dyDescent="0.2">
      <c r="A302" s="90"/>
      <c r="B302" s="90" t="s">
        <v>39</v>
      </c>
      <c r="C302" s="90"/>
      <c r="D302" s="93" t="s">
        <v>22</v>
      </c>
      <c r="E302" s="93"/>
      <c r="F302" s="93" t="s">
        <v>154</v>
      </c>
      <c r="G302" s="59"/>
      <c r="H302" s="60">
        <v>65000</v>
      </c>
      <c r="I302" s="60"/>
      <c r="J302" s="59"/>
      <c r="K302" s="96">
        <v>1</v>
      </c>
      <c r="L302" s="115"/>
      <c r="M302" s="62" t="s">
        <v>59</v>
      </c>
      <c r="N302" s="59"/>
      <c r="O302" s="93" t="s">
        <v>213</v>
      </c>
    </row>
    <row r="303" spans="1:15" ht="14.25" x14ac:dyDescent="0.2">
      <c r="A303" s="90"/>
      <c r="B303" s="90" t="s">
        <v>39</v>
      </c>
      <c r="C303" s="90"/>
      <c r="D303" s="93" t="s">
        <v>20</v>
      </c>
      <c r="E303" s="93"/>
      <c r="F303" s="93" t="s">
        <v>428</v>
      </c>
      <c r="G303" s="59"/>
      <c r="H303" s="60">
        <v>10000</v>
      </c>
      <c r="I303" s="60"/>
      <c r="J303" s="59"/>
      <c r="K303" s="96">
        <v>1</v>
      </c>
      <c r="L303" s="115"/>
      <c r="M303" s="62" t="s">
        <v>59</v>
      </c>
      <c r="N303" s="59"/>
      <c r="O303" s="93" t="s">
        <v>60</v>
      </c>
    </row>
    <row r="304" spans="1:15" ht="14.25" x14ac:dyDescent="0.2">
      <c r="A304" s="90"/>
      <c r="B304" s="90" t="s">
        <v>4</v>
      </c>
      <c r="C304" s="90"/>
      <c r="D304" s="93" t="s">
        <v>61</v>
      </c>
      <c r="E304" s="93"/>
      <c r="F304" s="93" t="s">
        <v>378</v>
      </c>
      <c r="G304" s="59"/>
      <c r="H304" s="60" t="s">
        <v>377</v>
      </c>
      <c r="I304" s="60">
        <v>40000</v>
      </c>
      <c r="J304" s="59"/>
      <c r="K304" s="96">
        <v>0.5</v>
      </c>
      <c r="L304" s="115"/>
      <c r="M304" s="62" t="s">
        <v>59</v>
      </c>
      <c r="N304" s="59"/>
      <c r="O304" s="93" t="s">
        <v>60</v>
      </c>
    </row>
    <row r="305" spans="1:15" ht="14.25" x14ac:dyDescent="0.2">
      <c r="A305" s="90"/>
      <c r="B305" s="90" t="s">
        <v>4</v>
      </c>
      <c r="C305" s="90"/>
      <c r="D305" s="93" t="s">
        <v>15</v>
      </c>
      <c r="E305" s="93"/>
      <c r="F305" s="93" t="s">
        <v>260</v>
      </c>
      <c r="G305" s="59"/>
      <c r="H305" s="60"/>
      <c r="I305" s="60">
        <v>413000</v>
      </c>
      <c r="J305" s="59"/>
      <c r="K305" s="100">
        <v>0.441</v>
      </c>
      <c r="L305" s="115"/>
      <c r="M305" s="62" t="s">
        <v>89</v>
      </c>
      <c r="N305" s="59"/>
      <c r="O305" s="93" t="s">
        <v>213</v>
      </c>
    </row>
    <row r="306" spans="1:15" ht="14.25" x14ac:dyDescent="0.2">
      <c r="A306" s="90"/>
      <c r="B306" s="90" t="s">
        <v>4</v>
      </c>
      <c r="C306" s="90"/>
      <c r="D306" s="93" t="s">
        <v>61</v>
      </c>
      <c r="E306" s="93"/>
      <c r="F306" s="93" t="s">
        <v>380</v>
      </c>
      <c r="G306" s="59"/>
      <c r="H306" s="60"/>
      <c r="I306" s="60">
        <v>1350000</v>
      </c>
      <c r="J306" s="59"/>
      <c r="K306" s="96">
        <v>0.49</v>
      </c>
      <c r="L306" s="115"/>
      <c r="M306" s="62" t="s">
        <v>89</v>
      </c>
      <c r="N306" s="59"/>
      <c r="O306" s="93" t="s">
        <v>213</v>
      </c>
    </row>
    <row r="307" spans="1:15" ht="14.25" x14ac:dyDescent="0.2">
      <c r="A307" s="90"/>
      <c r="B307" s="90" t="s">
        <v>39</v>
      </c>
      <c r="C307" s="90"/>
      <c r="D307" s="93" t="s">
        <v>187</v>
      </c>
      <c r="E307" s="93"/>
      <c r="F307" s="93" t="s">
        <v>429</v>
      </c>
      <c r="G307" s="59"/>
      <c r="H307" s="60"/>
      <c r="I307" s="60">
        <v>155000</v>
      </c>
      <c r="J307" s="59"/>
      <c r="K307" s="96">
        <v>0.25</v>
      </c>
      <c r="L307" s="115"/>
      <c r="M307" s="62" t="s">
        <v>89</v>
      </c>
      <c r="N307" s="59"/>
      <c r="O307" s="93" t="s">
        <v>60</v>
      </c>
    </row>
    <row r="308" spans="1:15" ht="14.25" x14ac:dyDescent="0.2">
      <c r="A308" s="90"/>
      <c r="B308" s="90" t="s">
        <v>41</v>
      </c>
      <c r="C308" s="90"/>
      <c r="D308" s="93" t="s">
        <v>38</v>
      </c>
      <c r="E308" s="93"/>
      <c r="F308" s="93" t="s">
        <v>259</v>
      </c>
      <c r="G308" s="59"/>
      <c r="H308" s="60">
        <v>-170000</v>
      </c>
      <c r="I308" s="60"/>
      <c r="J308" s="59"/>
      <c r="K308" s="96">
        <v>1</v>
      </c>
      <c r="L308" s="115"/>
      <c r="M308" s="62" t="s">
        <v>76</v>
      </c>
      <c r="N308" s="59"/>
      <c r="O308" s="93" t="s">
        <v>60</v>
      </c>
    </row>
    <row r="309" spans="1:15" ht="14.25" x14ac:dyDescent="0.2">
      <c r="A309" s="90"/>
      <c r="B309" s="90" t="s">
        <v>41</v>
      </c>
      <c r="C309" s="90"/>
      <c r="D309" s="93" t="s">
        <v>38</v>
      </c>
      <c r="E309" s="93"/>
      <c r="F309" s="93" t="s">
        <v>129</v>
      </c>
      <c r="G309" s="59"/>
      <c r="H309" s="60">
        <v>-130700</v>
      </c>
      <c r="I309" s="60"/>
      <c r="J309" s="59"/>
      <c r="K309" s="96">
        <v>1</v>
      </c>
      <c r="L309" s="115"/>
      <c r="M309" s="62" t="s">
        <v>76</v>
      </c>
      <c r="N309" s="59"/>
      <c r="O309" s="93" t="s">
        <v>60</v>
      </c>
    </row>
    <row r="310" spans="1:15" ht="14.25" x14ac:dyDescent="0.2">
      <c r="A310" s="90"/>
      <c r="B310" s="90" t="s">
        <v>39</v>
      </c>
      <c r="C310" s="90"/>
      <c r="D310" s="93" t="s">
        <v>24</v>
      </c>
      <c r="E310" s="93"/>
      <c r="F310" s="93" t="s">
        <v>262</v>
      </c>
      <c r="G310" s="59"/>
      <c r="H310" s="60">
        <v>-1260700</v>
      </c>
      <c r="I310" s="60"/>
      <c r="J310" s="59"/>
      <c r="K310" s="96">
        <v>1</v>
      </c>
      <c r="L310" s="115"/>
      <c r="M310" s="62" t="s">
        <v>76</v>
      </c>
      <c r="N310" s="59"/>
      <c r="O310" s="93" t="s">
        <v>213</v>
      </c>
    </row>
    <row r="311" spans="1:15" ht="14.25" x14ac:dyDescent="0.2">
      <c r="A311" s="90"/>
      <c r="B311" s="90" t="s">
        <v>39</v>
      </c>
      <c r="C311" s="90"/>
      <c r="D311" s="93" t="s">
        <v>337</v>
      </c>
      <c r="E311" s="93"/>
      <c r="F311" s="93" t="s">
        <v>381</v>
      </c>
      <c r="G311" s="59"/>
      <c r="H311" s="60">
        <v>-175400</v>
      </c>
      <c r="I311" s="60"/>
      <c r="J311" s="59"/>
      <c r="K311" s="96"/>
      <c r="L311" s="115"/>
      <c r="M311" s="62"/>
      <c r="N311" s="59"/>
      <c r="O311" s="93"/>
    </row>
    <row r="312" spans="1:15" ht="14.25" x14ac:dyDescent="0.2">
      <c r="A312" s="90"/>
      <c r="B312" s="90"/>
      <c r="C312" s="90"/>
      <c r="D312" s="93"/>
      <c r="E312" s="93"/>
      <c r="F312" s="93"/>
      <c r="G312" s="59"/>
      <c r="H312" s="60"/>
      <c r="I312" s="60"/>
      <c r="J312" s="59"/>
      <c r="K312" s="96"/>
      <c r="L312" s="115"/>
      <c r="M312" s="62"/>
      <c r="N312" s="59"/>
      <c r="O312" s="93"/>
    </row>
    <row r="313" spans="1:15" ht="25.5" x14ac:dyDescent="0.2">
      <c r="A313" s="90"/>
      <c r="B313" s="90"/>
      <c r="C313" s="90"/>
      <c r="D313" s="93" t="s">
        <v>241</v>
      </c>
      <c r="E313" s="93"/>
      <c r="F313" s="93" t="s">
        <v>247</v>
      </c>
      <c r="G313" s="59"/>
      <c r="H313" s="60">
        <f>25400-16</f>
        <v>25384</v>
      </c>
      <c r="I313" s="60">
        <v>28300</v>
      </c>
      <c r="J313" s="59"/>
      <c r="K313" s="101"/>
      <c r="L313" s="59"/>
      <c r="M313" s="62"/>
      <c r="N313" s="59"/>
      <c r="O313" s="93" t="s">
        <v>241</v>
      </c>
    </row>
    <row r="314" spans="1:15" x14ac:dyDescent="0.2">
      <c r="A314" s="90"/>
      <c r="B314" s="90"/>
      <c r="C314" s="90"/>
      <c r="D314" s="93"/>
      <c r="E314" s="93"/>
      <c r="F314" s="93"/>
      <c r="G314" s="59"/>
      <c r="H314" s="60"/>
      <c r="I314" s="60"/>
      <c r="J314" s="59"/>
      <c r="K314" s="64"/>
      <c r="L314" s="59"/>
      <c r="M314" s="62"/>
      <c r="N314" s="59"/>
      <c r="O314" s="93"/>
    </row>
    <row r="315" spans="1:15" x14ac:dyDescent="0.2">
      <c r="A315" s="90"/>
      <c r="B315" s="40" t="s">
        <v>40</v>
      </c>
      <c r="C315" s="41"/>
      <c r="D315" s="40"/>
      <c r="E315" s="41"/>
      <c r="F315" s="40"/>
      <c r="G315" s="42"/>
      <c r="H315" s="474">
        <f>+SUM(H298:I314)</f>
        <v>507784</v>
      </c>
      <c r="I315" s="474"/>
      <c r="J315" s="42"/>
      <c r="K315" s="40"/>
      <c r="L315" s="44"/>
      <c r="M315" s="40"/>
      <c r="N315" s="41"/>
      <c r="O315" s="40"/>
    </row>
    <row r="316" spans="1:15" x14ac:dyDescent="0.2">
      <c r="A316" s="90"/>
      <c r="B316" s="59"/>
      <c r="C316" s="59"/>
      <c r="D316" s="59"/>
      <c r="E316" s="59"/>
      <c r="F316" s="59"/>
      <c r="G316" s="59"/>
      <c r="H316" s="87"/>
      <c r="I316" s="87"/>
      <c r="J316" s="59"/>
      <c r="K316" s="59"/>
      <c r="L316" s="59"/>
      <c r="M316" s="59"/>
      <c r="N316" s="59"/>
      <c r="O316" s="59"/>
    </row>
    <row r="317" spans="1:15" x14ac:dyDescent="0.2">
      <c r="A317" s="90"/>
      <c r="B317" s="210" t="s">
        <v>427</v>
      </c>
      <c r="C317" s="210"/>
      <c r="D317" s="210"/>
      <c r="E317" s="210"/>
      <c r="F317" s="210"/>
      <c r="G317" s="210"/>
      <c r="H317" s="471">
        <f>H294+H315</f>
        <v>34317084</v>
      </c>
      <c r="I317" s="478"/>
      <c r="J317" s="59"/>
      <c r="K317" s="59"/>
      <c r="L317" s="59"/>
      <c r="M317" s="59"/>
      <c r="N317" s="59"/>
      <c r="O317" s="59"/>
    </row>
    <row r="318" spans="1:15" x14ac:dyDescent="0.2">
      <c r="A318" s="90"/>
      <c r="B318" s="210"/>
      <c r="C318" s="210"/>
      <c r="D318" s="210"/>
      <c r="E318" s="210"/>
      <c r="F318" s="210"/>
      <c r="G318" s="210"/>
      <c r="H318" s="309"/>
      <c r="I318" s="87"/>
      <c r="J318" s="59"/>
      <c r="K318" s="59"/>
      <c r="L318" s="59"/>
      <c r="M318" s="59"/>
      <c r="N318" s="59"/>
      <c r="O318" s="59"/>
    </row>
    <row r="319" spans="1:15" ht="12.75" customHeight="1" x14ac:dyDescent="0.2">
      <c r="A319" s="90"/>
      <c r="B319" s="45" t="s">
        <v>47</v>
      </c>
      <c r="C319" s="46"/>
      <c r="D319" s="45" t="s">
        <v>51</v>
      </c>
      <c r="E319" s="46"/>
      <c r="F319" s="45" t="s">
        <v>52</v>
      </c>
      <c r="G319" s="47"/>
      <c r="H319" s="48" t="s">
        <v>53</v>
      </c>
      <c r="I319" s="472" t="s">
        <v>54</v>
      </c>
      <c r="J319" s="47"/>
      <c r="K319" s="49" t="s">
        <v>55</v>
      </c>
      <c r="L319" s="50"/>
      <c r="M319" s="45" t="s">
        <v>56</v>
      </c>
      <c r="N319" s="46"/>
      <c r="O319" s="45" t="s">
        <v>57</v>
      </c>
    </row>
    <row r="320" spans="1:15" x14ac:dyDescent="0.2">
      <c r="A320" s="90"/>
      <c r="B320" s="51"/>
      <c r="C320" s="52"/>
      <c r="D320" s="51"/>
      <c r="E320" s="51"/>
      <c r="F320" s="51"/>
      <c r="G320" s="51"/>
      <c r="H320" s="54"/>
      <c r="I320" s="473"/>
      <c r="J320" s="53"/>
      <c r="K320" s="55"/>
      <c r="L320" s="56"/>
      <c r="M320" s="51"/>
      <c r="N320" s="52"/>
      <c r="O320" s="51"/>
    </row>
    <row r="321" spans="1:15" s="351" customFormat="1" ht="14.25" x14ac:dyDescent="0.2">
      <c r="A321" s="343"/>
      <c r="B321" s="343" t="s">
        <v>39</v>
      </c>
      <c r="C321" s="343"/>
      <c r="D321" s="344" t="s">
        <v>20</v>
      </c>
      <c r="E321" s="344"/>
      <c r="F321" s="344" t="s">
        <v>428</v>
      </c>
      <c r="G321" s="345"/>
      <c r="H321" s="346">
        <v>29000</v>
      </c>
      <c r="I321" s="347"/>
      <c r="J321" s="345"/>
      <c r="K321" s="348">
        <v>1</v>
      </c>
      <c r="L321" s="349"/>
      <c r="M321" s="350" t="s">
        <v>59</v>
      </c>
      <c r="N321" s="345"/>
      <c r="O321" s="344" t="s">
        <v>60</v>
      </c>
    </row>
    <row r="322" spans="1:15" s="351" customFormat="1" ht="14.25" x14ac:dyDescent="0.2">
      <c r="A322" s="343"/>
      <c r="B322" s="343" t="s">
        <v>39</v>
      </c>
      <c r="C322" s="343"/>
      <c r="D322" s="344" t="s">
        <v>187</v>
      </c>
      <c r="E322" s="344"/>
      <c r="F322" s="344" t="s">
        <v>429</v>
      </c>
      <c r="G322" s="345"/>
      <c r="H322" s="347"/>
      <c r="I322" s="346">
        <v>36000</v>
      </c>
      <c r="J322" s="345"/>
      <c r="K322" s="348">
        <v>0.25</v>
      </c>
      <c r="L322" s="349"/>
      <c r="M322" s="350" t="s">
        <v>89</v>
      </c>
      <c r="N322" s="345"/>
      <c r="O322" s="344" t="s">
        <v>60</v>
      </c>
    </row>
    <row r="323" spans="1:15" s="351" customFormat="1" ht="14.25" x14ac:dyDescent="0.2">
      <c r="A323" s="343"/>
      <c r="B323" s="343" t="s">
        <v>39</v>
      </c>
      <c r="C323" s="343"/>
      <c r="D323" s="94" t="s">
        <v>69</v>
      </c>
      <c r="E323" s="62"/>
      <c r="F323" s="94" t="s">
        <v>70</v>
      </c>
      <c r="G323" s="345"/>
      <c r="H323" s="347"/>
      <c r="I323" s="346">
        <v>484398</v>
      </c>
      <c r="J323" s="345"/>
      <c r="K323" s="352">
        <v>0.33300000000000002</v>
      </c>
      <c r="L323" s="349"/>
      <c r="M323" s="350" t="s">
        <v>59</v>
      </c>
      <c r="N323" s="345"/>
      <c r="O323" s="344" t="s">
        <v>213</v>
      </c>
    </row>
    <row r="324" spans="1:15" s="351" customFormat="1" ht="14.25" x14ac:dyDescent="0.2">
      <c r="A324" s="343"/>
      <c r="B324" s="343" t="s">
        <v>39</v>
      </c>
      <c r="C324" s="343"/>
      <c r="D324" s="94" t="s">
        <v>290</v>
      </c>
      <c r="E324" s="62"/>
      <c r="F324" s="94" t="s">
        <v>379</v>
      </c>
      <c r="G324" s="345"/>
      <c r="H324" s="354">
        <v>64191</v>
      </c>
      <c r="I324" s="346"/>
      <c r="J324" s="345"/>
      <c r="K324" s="348">
        <v>0.7</v>
      </c>
      <c r="L324" s="349"/>
      <c r="M324" s="350" t="s">
        <v>59</v>
      </c>
      <c r="N324" s="345"/>
      <c r="O324" s="344" t="s">
        <v>213</v>
      </c>
    </row>
    <row r="325" spans="1:15" s="351" customFormat="1" ht="14.25" x14ac:dyDescent="0.2">
      <c r="A325" s="343"/>
      <c r="B325" s="343" t="s">
        <v>39</v>
      </c>
      <c r="C325" s="345"/>
      <c r="D325" s="344" t="s">
        <v>143</v>
      </c>
      <c r="E325" s="345"/>
      <c r="F325" s="353" t="s">
        <v>128</v>
      </c>
      <c r="G325" s="345"/>
      <c r="H325" s="354">
        <v>-367365</v>
      </c>
      <c r="I325" s="347"/>
      <c r="J325" s="345"/>
      <c r="K325" s="348">
        <v>1</v>
      </c>
      <c r="L325" s="349"/>
      <c r="M325" s="350" t="s">
        <v>76</v>
      </c>
      <c r="N325" s="345"/>
      <c r="O325" s="344" t="s">
        <v>213</v>
      </c>
    </row>
    <row r="326" spans="1:15" s="351" customFormat="1" ht="14.25" x14ac:dyDescent="0.2">
      <c r="A326" s="343"/>
      <c r="B326" s="343" t="s">
        <v>39</v>
      </c>
      <c r="C326" s="345"/>
      <c r="D326" s="344" t="s">
        <v>143</v>
      </c>
      <c r="E326" s="345"/>
      <c r="F326" s="353" t="s">
        <v>144</v>
      </c>
      <c r="G326" s="345"/>
      <c r="H326" s="354">
        <v>-287480</v>
      </c>
      <c r="I326" s="347"/>
      <c r="J326" s="345"/>
      <c r="K326" s="348">
        <v>1</v>
      </c>
      <c r="L326" s="349"/>
      <c r="M326" s="350" t="s">
        <v>76</v>
      </c>
      <c r="N326" s="345"/>
      <c r="O326" s="344" t="s">
        <v>213</v>
      </c>
    </row>
    <row r="327" spans="1:15" s="351" customFormat="1" ht="14.25" x14ac:dyDescent="0.2">
      <c r="A327" s="343"/>
      <c r="B327" s="343" t="s">
        <v>39</v>
      </c>
      <c r="C327" s="345"/>
      <c r="D327" s="344" t="s">
        <v>143</v>
      </c>
      <c r="E327" s="345"/>
      <c r="F327" s="353" t="s">
        <v>530</v>
      </c>
      <c r="G327" s="345"/>
      <c r="H327" s="354">
        <v>-41756</v>
      </c>
      <c r="I327" s="347"/>
      <c r="J327" s="345"/>
      <c r="K327" s="348">
        <v>1</v>
      </c>
      <c r="L327" s="349"/>
      <c r="M327" s="350" t="s">
        <v>76</v>
      </c>
      <c r="N327" s="345"/>
      <c r="O327" s="344" t="s">
        <v>213</v>
      </c>
    </row>
    <row r="328" spans="1:15" s="351" customFormat="1" ht="14.25" x14ac:dyDescent="0.2">
      <c r="A328" s="343"/>
      <c r="B328" s="355" t="s">
        <v>4</v>
      </c>
      <c r="C328" s="350"/>
      <c r="D328" s="356" t="s">
        <v>16</v>
      </c>
      <c r="E328" s="350"/>
      <c r="F328" s="356" t="s">
        <v>112</v>
      </c>
      <c r="G328" s="357"/>
      <c r="H328" s="354">
        <v>75524</v>
      </c>
      <c r="I328" s="347"/>
      <c r="J328" s="345"/>
      <c r="K328" s="348">
        <v>0.8</v>
      </c>
      <c r="L328" s="349"/>
      <c r="M328" s="350" t="s">
        <v>59</v>
      </c>
      <c r="N328" s="345"/>
      <c r="O328" s="344" t="s">
        <v>173</v>
      </c>
    </row>
    <row r="329" spans="1:15" s="351" customFormat="1" ht="14.25" x14ac:dyDescent="0.2">
      <c r="A329" s="343"/>
      <c r="B329" s="350" t="s">
        <v>4</v>
      </c>
      <c r="C329" s="350"/>
      <c r="D329" s="343" t="s">
        <v>13</v>
      </c>
      <c r="E329" s="350"/>
      <c r="F329" s="356" t="s">
        <v>531</v>
      </c>
      <c r="G329" s="357"/>
      <c r="H329" s="347"/>
      <c r="I329" s="354">
        <v>-203171</v>
      </c>
      <c r="J329" s="345"/>
      <c r="K329" s="348">
        <v>0.4</v>
      </c>
      <c r="L329" s="349"/>
      <c r="M329" s="350" t="s">
        <v>76</v>
      </c>
      <c r="N329" s="345"/>
      <c r="O329" s="344" t="s">
        <v>60</v>
      </c>
    </row>
    <row r="330" spans="1:15" s="351" customFormat="1" ht="14.25" x14ac:dyDescent="0.2">
      <c r="A330" s="343"/>
      <c r="B330" s="350" t="s">
        <v>41</v>
      </c>
      <c r="C330" s="350"/>
      <c r="D330" s="343" t="s">
        <v>28</v>
      </c>
      <c r="E330" s="350"/>
      <c r="F330" s="356" t="s">
        <v>104</v>
      </c>
      <c r="G330" s="357"/>
      <c r="H330" s="354">
        <v>14324</v>
      </c>
      <c r="I330" s="354"/>
      <c r="J330" s="345"/>
      <c r="K330" s="348">
        <v>1</v>
      </c>
      <c r="L330" s="349"/>
      <c r="M330" s="350" t="s">
        <v>59</v>
      </c>
      <c r="N330" s="345"/>
      <c r="O330" s="344" t="s">
        <v>60</v>
      </c>
    </row>
    <row r="331" spans="1:15" s="351" customFormat="1" ht="14.25" x14ac:dyDescent="0.2">
      <c r="A331" s="343"/>
      <c r="B331" s="350" t="s">
        <v>41</v>
      </c>
      <c r="C331" s="350"/>
      <c r="D331" s="356" t="s">
        <v>549</v>
      </c>
      <c r="E331" s="350"/>
      <c r="F331" s="356" t="s">
        <v>550</v>
      </c>
      <c r="G331" s="357"/>
      <c r="H331" s="346">
        <v>509000</v>
      </c>
      <c r="I331" s="354"/>
      <c r="J331" s="345"/>
      <c r="K331" s="100" t="s">
        <v>589</v>
      </c>
      <c r="L331" s="349"/>
      <c r="M331" s="350" t="s">
        <v>89</v>
      </c>
      <c r="N331" s="345"/>
      <c r="O331" s="344" t="s">
        <v>213</v>
      </c>
    </row>
    <row r="332" spans="1:15" s="351" customFormat="1" ht="25.5" x14ac:dyDescent="0.2">
      <c r="A332" s="343"/>
      <c r="B332" s="345"/>
      <c r="C332" s="345"/>
      <c r="D332" s="344" t="s">
        <v>241</v>
      </c>
      <c r="E332" s="344"/>
      <c r="F332" s="344" t="s">
        <v>247</v>
      </c>
      <c r="G332" s="345"/>
      <c r="H332" s="346">
        <v>47931</v>
      </c>
      <c r="I332" s="346">
        <v>22571</v>
      </c>
      <c r="J332" s="345"/>
      <c r="K332" s="345"/>
      <c r="L332" s="345"/>
      <c r="M332" s="345"/>
      <c r="N332" s="345"/>
      <c r="O332" s="358" t="s">
        <v>241</v>
      </c>
    </row>
    <row r="333" spans="1:15" s="351" customFormat="1" x14ac:dyDescent="0.2">
      <c r="A333" s="343"/>
      <c r="B333" s="345"/>
      <c r="C333" s="345"/>
      <c r="D333" s="344"/>
      <c r="E333" s="344"/>
      <c r="F333" s="344"/>
      <c r="G333" s="345"/>
      <c r="H333" s="346"/>
      <c r="I333" s="347"/>
      <c r="J333" s="345"/>
      <c r="K333" s="345"/>
      <c r="L333" s="345"/>
      <c r="M333" s="345"/>
      <c r="N333" s="345"/>
      <c r="O333" s="345"/>
    </row>
    <row r="334" spans="1:15" x14ac:dyDescent="0.2">
      <c r="A334" s="90"/>
      <c r="B334" s="40" t="s">
        <v>40</v>
      </c>
      <c r="C334" s="41"/>
      <c r="D334" s="40"/>
      <c r="E334" s="41"/>
      <c r="F334" s="40"/>
      <c r="G334" s="42"/>
      <c r="H334" s="476">
        <f>SUM(H321:I333)</f>
        <v>383167</v>
      </c>
      <c r="I334" s="476"/>
      <c r="J334" s="42"/>
      <c r="K334" s="40"/>
      <c r="L334" s="44"/>
      <c r="M334" s="40"/>
      <c r="N334" s="41"/>
      <c r="O334" s="40"/>
    </row>
    <row r="335" spans="1:15" x14ac:dyDescent="0.2">
      <c r="A335" s="90"/>
      <c r="B335" s="210"/>
      <c r="C335" s="210"/>
      <c r="D335" s="210"/>
      <c r="E335" s="210"/>
      <c r="F335" s="210"/>
      <c r="G335" s="210"/>
      <c r="H335" s="210"/>
      <c r="I335" s="210"/>
      <c r="J335" s="59"/>
      <c r="K335" s="59"/>
      <c r="L335" s="59"/>
      <c r="M335" s="59"/>
      <c r="N335" s="59"/>
      <c r="O335" s="59"/>
    </row>
    <row r="336" spans="1:15" x14ac:dyDescent="0.2">
      <c r="A336" s="90"/>
      <c r="B336" s="210" t="s">
        <v>551</v>
      </c>
      <c r="C336" s="210"/>
      <c r="D336" s="210"/>
      <c r="E336" s="210"/>
      <c r="F336" s="210"/>
      <c r="G336" s="210"/>
      <c r="H336" s="471">
        <f>H317+H334</f>
        <v>34700251</v>
      </c>
      <c r="I336" s="480"/>
      <c r="J336" s="59"/>
      <c r="K336" s="59"/>
      <c r="L336" s="59"/>
      <c r="M336" s="59"/>
      <c r="N336" s="59"/>
      <c r="O336" s="59"/>
    </row>
    <row r="337" spans="1:15" x14ac:dyDescent="0.2">
      <c r="A337" s="90"/>
      <c r="B337" s="210"/>
      <c r="C337" s="210"/>
      <c r="D337" s="210"/>
      <c r="E337" s="210"/>
      <c r="F337" s="210"/>
      <c r="G337" s="210"/>
      <c r="H337" s="359"/>
      <c r="I337" s="87"/>
      <c r="J337" s="59"/>
      <c r="K337" s="59"/>
      <c r="L337" s="59"/>
      <c r="M337" s="59"/>
      <c r="N337" s="59"/>
      <c r="O337" s="59"/>
    </row>
    <row r="338" spans="1:15" ht="12.75" customHeight="1" x14ac:dyDescent="0.2">
      <c r="A338" s="90"/>
      <c r="B338" s="45" t="s">
        <v>47</v>
      </c>
      <c r="C338" s="46"/>
      <c r="D338" s="45" t="s">
        <v>51</v>
      </c>
      <c r="E338" s="46"/>
      <c r="F338" s="45" t="s">
        <v>52</v>
      </c>
      <c r="G338" s="47"/>
      <c r="H338" s="48" t="s">
        <v>53</v>
      </c>
      <c r="I338" s="472" t="s">
        <v>54</v>
      </c>
      <c r="J338" s="47"/>
      <c r="K338" s="49" t="s">
        <v>55</v>
      </c>
      <c r="L338" s="50"/>
      <c r="M338" s="45" t="s">
        <v>56</v>
      </c>
      <c r="N338" s="46"/>
      <c r="O338" s="45" t="s">
        <v>57</v>
      </c>
    </row>
    <row r="339" spans="1:15" x14ac:dyDescent="0.2">
      <c r="A339" s="90"/>
      <c r="B339" s="51"/>
      <c r="C339" s="52"/>
      <c r="D339" s="51"/>
      <c r="E339" s="51"/>
      <c r="F339" s="51"/>
      <c r="G339" s="51"/>
      <c r="H339" s="54"/>
      <c r="I339" s="473"/>
      <c r="J339" s="53"/>
      <c r="K339" s="55"/>
      <c r="L339" s="56"/>
      <c r="M339" s="51"/>
      <c r="N339" s="52"/>
      <c r="O339" s="51"/>
    </row>
    <row r="340" spans="1:15" s="351" customFormat="1" ht="14.25" x14ac:dyDescent="0.2">
      <c r="A340" s="343"/>
      <c r="B340" s="355" t="s">
        <v>4</v>
      </c>
      <c r="C340" s="343"/>
      <c r="D340" s="344" t="s">
        <v>16</v>
      </c>
      <c r="E340" s="344"/>
      <c r="F340" s="344" t="s">
        <v>229</v>
      </c>
      <c r="G340" s="345"/>
      <c r="H340" s="346"/>
      <c r="I340" s="346">
        <v>990000</v>
      </c>
      <c r="J340" s="345"/>
      <c r="K340" s="100" t="s">
        <v>253</v>
      </c>
      <c r="L340" s="349"/>
      <c r="M340" s="350" t="s">
        <v>89</v>
      </c>
      <c r="N340" s="345"/>
      <c r="O340" s="344" t="s">
        <v>213</v>
      </c>
    </row>
    <row r="341" spans="1:15" s="351" customFormat="1" ht="14.25" x14ac:dyDescent="0.2">
      <c r="A341" s="343"/>
      <c r="B341" s="343" t="s">
        <v>39</v>
      </c>
      <c r="C341" s="343"/>
      <c r="D341" s="344" t="s">
        <v>187</v>
      </c>
      <c r="E341" s="344"/>
      <c r="F341" s="344" t="s">
        <v>588</v>
      </c>
      <c r="G341" s="345"/>
      <c r="H341" s="347"/>
      <c r="I341" s="346">
        <v>232000</v>
      </c>
      <c r="J341" s="345"/>
      <c r="K341" s="348">
        <v>0.25</v>
      </c>
      <c r="L341" s="349"/>
      <c r="M341" s="350" t="s">
        <v>89</v>
      </c>
      <c r="N341" s="345"/>
      <c r="O341" s="344" t="s">
        <v>60</v>
      </c>
    </row>
    <row r="342" spans="1:15" s="351" customFormat="1" ht="25.5" x14ac:dyDescent="0.2">
      <c r="A342" s="343"/>
      <c r="B342" s="345"/>
      <c r="C342" s="345"/>
      <c r="D342" s="344" t="s">
        <v>241</v>
      </c>
      <c r="E342" s="344"/>
      <c r="F342" s="344" t="s">
        <v>247</v>
      </c>
      <c r="G342" s="345"/>
      <c r="H342" s="346">
        <v>44</v>
      </c>
      <c r="I342" s="346"/>
      <c r="J342" s="345"/>
      <c r="K342" s="345"/>
      <c r="L342" s="345"/>
      <c r="M342" s="345"/>
      <c r="N342" s="345"/>
      <c r="O342" s="358" t="s">
        <v>241</v>
      </c>
    </row>
    <row r="343" spans="1:15" s="351" customFormat="1" x14ac:dyDescent="0.2">
      <c r="A343" s="343"/>
      <c r="B343" s="345"/>
      <c r="C343" s="345"/>
      <c r="D343" s="344"/>
      <c r="E343" s="344"/>
      <c r="F343" s="344"/>
      <c r="G343" s="345"/>
      <c r="H343" s="346"/>
      <c r="I343" s="347"/>
      <c r="J343" s="345"/>
      <c r="K343" s="345"/>
      <c r="L343" s="345"/>
      <c r="M343" s="345"/>
      <c r="N343" s="345"/>
      <c r="O343" s="345"/>
    </row>
    <row r="344" spans="1:15" x14ac:dyDescent="0.2">
      <c r="A344" s="90"/>
      <c r="B344" s="40" t="s">
        <v>40</v>
      </c>
      <c r="C344" s="41"/>
      <c r="D344" s="40"/>
      <c r="E344" s="41"/>
      <c r="F344" s="40"/>
      <c r="G344" s="42"/>
      <c r="H344" s="476">
        <f>SUM(H340:I342)</f>
        <v>1222044</v>
      </c>
      <c r="I344" s="476"/>
      <c r="J344" s="42"/>
      <c r="K344" s="40"/>
      <c r="L344" s="44"/>
      <c r="M344" s="40"/>
      <c r="N344" s="41"/>
      <c r="O344" s="40"/>
    </row>
    <row r="345" spans="1:15" x14ac:dyDescent="0.2">
      <c r="A345" s="90"/>
      <c r="B345" s="210"/>
      <c r="C345" s="210"/>
      <c r="D345" s="210"/>
      <c r="E345" s="210"/>
      <c r="F345" s="210"/>
      <c r="G345" s="210"/>
      <c r="H345" s="359"/>
      <c r="I345" s="87"/>
      <c r="J345" s="59"/>
      <c r="K345" s="59"/>
      <c r="L345" s="59"/>
      <c r="M345" s="59"/>
      <c r="N345" s="59"/>
      <c r="O345" s="59"/>
    </row>
    <row r="346" spans="1:15" x14ac:dyDescent="0.2">
      <c r="A346" s="90"/>
      <c r="B346" s="210" t="s">
        <v>601</v>
      </c>
      <c r="C346" s="210"/>
      <c r="D346" s="210"/>
      <c r="E346" s="210"/>
      <c r="F346" s="210"/>
      <c r="G346" s="210"/>
      <c r="H346" s="471">
        <f>H336+H344</f>
        <v>35922295</v>
      </c>
      <c r="I346" s="480"/>
      <c r="J346" s="59"/>
      <c r="K346" s="59"/>
      <c r="L346" s="59"/>
      <c r="M346" s="59"/>
      <c r="N346" s="59"/>
      <c r="O346" s="59"/>
    </row>
    <row r="347" spans="1:15" x14ac:dyDescent="0.2">
      <c r="A347" s="90"/>
      <c r="B347" s="59"/>
      <c r="C347" s="59"/>
      <c r="D347" s="59"/>
      <c r="E347" s="59"/>
      <c r="F347" s="59"/>
      <c r="G347" s="59"/>
      <c r="H347" s="87"/>
      <c r="I347" s="87"/>
      <c r="J347" s="59"/>
      <c r="K347" s="59"/>
      <c r="L347" s="59"/>
      <c r="M347" s="59"/>
      <c r="N347" s="59"/>
      <c r="O347" s="59"/>
    </row>
    <row r="348" spans="1:15" ht="12.75" customHeight="1" x14ac:dyDescent="0.2">
      <c r="A348" s="90"/>
      <c r="B348" s="477" t="s">
        <v>178</v>
      </c>
      <c r="C348" s="477"/>
      <c r="D348" s="477"/>
      <c r="E348" s="477"/>
      <c r="F348" s="477"/>
      <c r="G348" s="478"/>
      <c r="H348" s="478"/>
      <c r="I348" s="478"/>
      <c r="J348" s="478"/>
      <c r="K348" s="478"/>
      <c r="L348" s="478"/>
      <c r="M348" s="478"/>
      <c r="N348" s="478"/>
      <c r="O348" s="478"/>
    </row>
    <row r="349" spans="1:15" ht="12.75" customHeight="1" x14ac:dyDescent="0.2">
      <c r="A349" s="90"/>
      <c r="B349" s="477" t="s">
        <v>183</v>
      </c>
      <c r="C349" s="478"/>
      <c r="D349" s="478"/>
      <c r="E349" s="478"/>
      <c r="F349" s="478"/>
      <c r="G349" s="478"/>
      <c r="H349" s="478"/>
      <c r="I349" s="478"/>
      <c r="J349" s="478"/>
      <c r="K349" s="478"/>
      <c r="L349" s="478"/>
      <c r="M349" s="478"/>
      <c r="N349" s="478"/>
      <c r="O349" s="478"/>
    </row>
    <row r="350" spans="1:15" x14ac:dyDescent="0.2">
      <c r="A350" s="90"/>
      <c r="B350" s="478"/>
      <c r="C350" s="478"/>
      <c r="D350" s="478"/>
      <c r="E350" s="478"/>
      <c r="F350" s="478"/>
      <c r="G350" s="478"/>
      <c r="H350" s="478"/>
      <c r="I350" s="478"/>
      <c r="J350" s="478"/>
      <c r="K350" s="478"/>
      <c r="L350" s="478"/>
      <c r="M350" s="478"/>
      <c r="N350" s="478"/>
      <c r="O350" s="478"/>
    </row>
    <row r="351" spans="1:15" ht="12.75" customHeight="1" x14ac:dyDescent="0.2">
      <c r="A351" s="90"/>
      <c r="B351" s="477" t="s">
        <v>179</v>
      </c>
      <c r="C351" s="477"/>
      <c r="D351" s="477"/>
      <c r="E351" s="477"/>
      <c r="F351" s="477"/>
      <c r="G351" s="477"/>
      <c r="H351" s="477"/>
      <c r="I351" s="477"/>
      <c r="J351" s="477"/>
      <c r="K351" s="477"/>
      <c r="L351" s="477"/>
      <c r="M351" s="477"/>
      <c r="N351" s="478"/>
      <c r="O351" s="478"/>
    </row>
    <row r="352" spans="1:15" x14ac:dyDescent="0.2">
      <c r="A352" s="90"/>
      <c r="B352" s="477" t="s">
        <v>184</v>
      </c>
      <c r="C352" s="481"/>
      <c r="D352" s="481"/>
      <c r="E352" s="481"/>
      <c r="F352" s="481"/>
      <c r="G352" s="481"/>
      <c r="H352" s="481"/>
      <c r="I352" s="481"/>
      <c r="J352" s="481"/>
      <c r="K352" s="481"/>
      <c r="L352" s="481"/>
      <c r="M352" s="481"/>
      <c r="N352" s="481"/>
      <c r="O352" s="481"/>
    </row>
    <row r="353" spans="1:15" x14ac:dyDescent="0.2">
      <c r="A353" s="90"/>
      <c r="B353" s="481"/>
      <c r="C353" s="481"/>
      <c r="D353" s="481"/>
      <c r="E353" s="481"/>
      <c r="F353" s="481"/>
      <c r="G353" s="481"/>
      <c r="H353" s="481"/>
      <c r="I353" s="481"/>
      <c r="J353" s="481"/>
      <c r="K353" s="481"/>
      <c r="L353" s="481"/>
      <c r="M353" s="481"/>
      <c r="N353" s="481"/>
      <c r="O353" s="481"/>
    </row>
    <row r="354" spans="1:15" ht="12.75" customHeight="1" x14ac:dyDescent="0.2">
      <c r="A354" s="90"/>
      <c r="B354" s="477" t="s">
        <v>180</v>
      </c>
      <c r="C354" s="477"/>
      <c r="D354" s="477"/>
      <c r="E354" s="477"/>
      <c r="F354" s="477"/>
      <c r="G354" s="477"/>
      <c r="H354" s="477"/>
      <c r="I354" s="478"/>
      <c r="J354" s="478"/>
      <c r="K354" s="478"/>
      <c r="L354" s="478"/>
      <c r="M354" s="478"/>
      <c r="N354" s="478"/>
      <c r="O354" s="478"/>
    </row>
    <row r="355" spans="1:15" ht="12.75" customHeight="1" x14ac:dyDescent="0.2">
      <c r="A355" s="90"/>
      <c r="B355" s="477" t="s">
        <v>185</v>
      </c>
      <c r="C355" s="477"/>
      <c r="D355" s="477"/>
      <c r="E355" s="477"/>
      <c r="F355" s="477"/>
      <c r="G355" s="478"/>
      <c r="H355" s="478"/>
      <c r="I355" s="478"/>
      <c r="J355" s="478"/>
      <c r="K355" s="478"/>
      <c r="L355" s="478"/>
      <c r="M355" s="478"/>
      <c r="N355" s="478"/>
      <c r="O355" s="478"/>
    </row>
    <row r="356" spans="1:15" ht="12.75" customHeight="1" x14ac:dyDescent="0.2">
      <c r="A356" s="90"/>
      <c r="B356" s="477" t="s">
        <v>230</v>
      </c>
      <c r="C356" s="477"/>
      <c r="D356" s="477"/>
      <c r="E356" s="477"/>
      <c r="F356" s="477"/>
      <c r="G356" s="477"/>
      <c r="H356" s="477"/>
      <c r="I356" s="477"/>
      <c r="J356" s="478"/>
      <c r="K356" s="478"/>
      <c r="L356" s="478"/>
      <c r="M356" s="478"/>
      <c r="N356" s="478"/>
      <c r="O356" s="478"/>
    </row>
    <row r="357" spans="1:15" ht="12.75" customHeight="1" x14ac:dyDescent="0.2">
      <c r="A357" s="90"/>
      <c r="B357" s="477" t="s">
        <v>590</v>
      </c>
      <c r="C357" s="477"/>
      <c r="D357" s="477"/>
      <c r="E357" s="477"/>
      <c r="F357" s="477"/>
      <c r="G357" s="477"/>
      <c r="H357" s="477"/>
      <c r="I357" s="477"/>
      <c r="J357" s="478"/>
      <c r="K357" s="478"/>
      <c r="L357" s="478"/>
      <c r="M357" s="478"/>
      <c r="N357" s="478"/>
      <c r="O357" s="478"/>
    </row>
    <row r="358" spans="1:15" ht="15" x14ac:dyDescent="0.2">
      <c r="A358" s="90"/>
      <c r="B358" s="308"/>
      <c r="C358" s="308"/>
      <c r="D358" s="308"/>
      <c r="E358" s="308"/>
      <c r="F358" s="308"/>
      <c r="G358" s="308"/>
      <c r="H358" s="308"/>
      <c r="I358" s="308"/>
      <c r="J358" s="308"/>
      <c r="K358" s="308"/>
      <c r="L358" s="308"/>
      <c r="M358" s="308"/>
      <c r="N358" s="21"/>
      <c r="O358" s="21"/>
    </row>
    <row r="359" spans="1:15" ht="12.75" customHeight="1" x14ac:dyDescent="0.2">
      <c r="A359" s="90"/>
      <c r="B359" s="479" t="s">
        <v>203</v>
      </c>
      <c r="C359" s="479"/>
      <c r="D359" s="479"/>
      <c r="E359" s="479"/>
      <c r="F359" s="479"/>
      <c r="G359" s="479"/>
      <c r="H359" s="479"/>
      <c r="I359" s="479"/>
      <c r="J359" s="479"/>
      <c r="K359" s="479"/>
      <c r="L359" s="479"/>
      <c r="M359" s="479"/>
      <c r="N359" s="478"/>
      <c r="O359" s="478"/>
    </row>
    <row r="360" spans="1:15" ht="12.75" customHeight="1" x14ac:dyDescent="0.2">
      <c r="A360" s="90"/>
      <c r="B360" s="479" t="s">
        <v>204</v>
      </c>
      <c r="C360" s="479"/>
      <c r="D360" s="479"/>
      <c r="E360" s="479"/>
      <c r="F360" s="479"/>
      <c r="G360" s="479"/>
      <c r="H360" s="479"/>
      <c r="I360" s="479"/>
      <c r="J360" s="479"/>
      <c r="K360" s="479"/>
      <c r="L360" s="479"/>
      <c r="M360" s="479"/>
      <c r="N360" s="478"/>
      <c r="O360" s="478"/>
    </row>
    <row r="361" spans="1:15" ht="12.75" customHeight="1" x14ac:dyDescent="0.2">
      <c r="A361" s="90"/>
      <c r="B361" s="479" t="s">
        <v>181</v>
      </c>
      <c r="C361" s="478"/>
      <c r="D361" s="478"/>
      <c r="E361" s="478"/>
      <c r="F361" s="478"/>
      <c r="G361" s="478"/>
      <c r="H361" s="478"/>
      <c r="I361" s="478"/>
      <c r="J361" s="478"/>
      <c r="K361" s="478"/>
      <c r="L361" s="478"/>
      <c r="M361" s="478"/>
      <c r="N361" s="478"/>
      <c r="O361" s="478"/>
    </row>
    <row r="362" spans="1:15" ht="12.75" customHeight="1" x14ac:dyDescent="0.2">
      <c r="A362" s="90"/>
      <c r="B362" s="479" t="s">
        <v>189</v>
      </c>
      <c r="C362" s="479"/>
      <c r="D362" s="479"/>
      <c r="E362" s="479"/>
      <c r="F362" s="479"/>
      <c r="G362" s="479"/>
      <c r="H362" s="479"/>
      <c r="I362" s="479"/>
      <c r="J362" s="479"/>
      <c r="K362" s="479"/>
      <c r="L362" s="479"/>
      <c r="M362" s="479"/>
      <c r="N362" s="478"/>
      <c r="O362" s="478"/>
    </row>
    <row r="363" spans="1:15" ht="12.75" customHeight="1" x14ac:dyDescent="0.2">
      <c r="A363" s="90"/>
      <c r="B363" s="479"/>
      <c r="C363" s="479"/>
      <c r="D363" s="479"/>
      <c r="E363" s="479"/>
      <c r="F363" s="479"/>
      <c r="G363" s="479"/>
      <c r="H363" s="479"/>
      <c r="I363" s="479"/>
      <c r="J363" s="479"/>
      <c r="K363" s="479"/>
      <c r="L363" s="479"/>
      <c r="M363" s="479"/>
      <c r="N363" s="478"/>
      <c r="O363" s="478"/>
    </row>
    <row r="364" spans="1:15" x14ac:dyDescent="0.2">
      <c r="A364" s="90"/>
      <c r="B364" s="479"/>
      <c r="C364" s="479"/>
      <c r="D364" s="479"/>
      <c r="E364" s="479"/>
      <c r="F364" s="479"/>
      <c r="G364" s="479"/>
      <c r="H364" s="479"/>
      <c r="I364" s="479"/>
      <c r="J364" s="479"/>
      <c r="K364" s="479"/>
      <c r="L364" s="479"/>
      <c r="M364" s="479"/>
      <c r="N364" s="478"/>
      <c r="O364" s="478"/>
    </row>
    <row r="365" spans="1:15" x14ac:dyDescent="0.2">
      <c r="A365" s="90"/>
      <c r="B365" s="479" t="s">
        <v>194</v>
      </c>
      <c r="C365" s="479"/>
      <c r="D365" s="479"/>
      <c r="E365" s="479"/>
      <c r="F365" s="479"/>
      <c r="G365" s="478"/>
      <c r="H365" s="478"/>
      <c r="I365" s="478"/>
      <c r="J365" s="478"/>
      <c r="K365" s="478"/>
      <c r="L365" s="478"/>
      <c r="M365" s="478"/>
      <c r="N365" s="478"/>
      <c r="O365" s="478"/>
    </row>
  </sheetData>
  <mergeCells count="52">
    <mergeCell ref="B361:O361"/>
    <mergeCell ref="B362:O364"/>
    <mergeCell ref="B365:O365"/>
    <mergeCell ref="H294:I294"/>
    <mergeCell ref="H317:I317"/>
    <mergeCell ref="H336:I336"/>
    <mergeCell ref="I338:I339"/>
    <mergeCell ref="B357:O357"/>
    <mergeCell ref="H344:I344"/>
    <mergeCell ref="H346:I346"/>
    <mergeCell ref="B352:O353"/>
    <mergeCell ref="B354:O354"/>
    <mergeCell ref="B355:O355"/>
    <mergeCell ref="B356:O356"/>
    <mergeCell ref="B359:O359"/>
    <mergeCell ref="B360:O360"/>
    <mergeCell ref="I247:I248"/>
    <mergeCell ref="H268:I268"/>
    <mergeCell ref="H270:I270"/>
    <mergeCell ref="I272:I273"/>
    <mergeCell ref="H292:I292"/>
    <mergeCell ref="I296:I297"/>
    <mergeCell ref="H315:I315"/>
    <mergeCell ref="I319:I320"/>
    <mergeCell ref="H334:I334"/>
    <mergeCell ref="B351:O351"/>
    <mergeCell ref="B349:O350"/>
    <mergeCell ref="B348:O348"/>
    <mergeCell ref="H245:I245"/>
    <mergeCell ref="I119:I120"/>
    <mergeCell ref="H153:I153"/>
    <mergeCell ref="I155:I156"/>
    <mergeCell ref="H181:I181"/>
    <mergeCell ref="I183:I184"/>
    <mergeCell ref="H202:I202"/>
    <mergeCell ref="I204:I205"/>
    <mergeCell ref="H221:I221"/>
    <mergeCell ref="H223:I223"/>
    <mergeCell ref="I225:I226"/>
    <mergeCell ref="H243:I243"/>
    <mergeCell ref="H117:I117"/>
    <mergeCell ref="I6:I7"/>
    <mergeCell ref="H26:I26"/>
    <mergeCell ref="H28:I28"/>
    <mergeCell ref="I30:I31"/>
    <mergeCell ref="H53:I53"/>
    <mergeCell ref="H55:I55"/>
    <mergeCell ref="I57:I58"/>
    <mergeCell ref="H76:I76"/>
    <mergeCell ref="I78:I79"/>
    <mergeCell ref="H93:I93"/>
    <mergeCell ref="I95:I96"/>
  </mergeCells>
  <pageMargins left="0.7" right="0.7" top="0.75" bottom="0.75" header="0.3" footer="0.3"/>
  <pageSetup paperSize="9" scale="45" fitToHeight="0" orientation="portrait" r:id="rId1"/>
  <rowBreaks count="2" manualBreakCount="2">
    <brk id="116" min="1" max="14" man="1"/>
    <brk id="244" min="1" max="14"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I9"/>
  <sheetViews>
    <sheetView showGridLines="0" zoomScaleNormal="100" zoomScaleSheetLayoutView="100" workbookViewId="0"/>
  </sheetViews>
  <sheetFormatPr defaultColWidth="9.140625" defaultRowHeight="12.75" x14ac:dyDescent="0.2"/>
  <cols>
    <col min="1" max="1" width="3.42578125" style="83" customWidth="1"/>
    <col min="2" max="2" width="27.140625" style="83" customWidth="1"/>
    <col min="3" max="3" width="9.28515625" style="83" customWidth="1"/>
    <col min="4" max="4" width="11.42578125" style="83" customWidth="1"/>
    <col min="5" max="5" width="11" style="83" customWidth="1"/>
    <col min="6" max="6" width="11.42578125" style="83" customWidth="1"/>
    <col min="7" max="7" width="10.28515625" style="83" customWidth="1"/>
    <col min="8" max="8" width="13" style="83" customWidth="1"/>
    <col min="9" max="9" width="11.42578125" style="83" customWidth="1"/>
    <col min="10" max="10" width="15.140625" style="83" customWidth="1"/>
    <col min="11" max="16384" width="9.140625" style="83"/>
  </cols>
  <sheetData>
    <row r="1" spans="2:9" ht="12.75" customHeight="1" x14ac:dyDescent="0.2"/>
    <row r="2" spans="2:9" s="84" customFormat="1" ht="18" customHeight="1" x14ac:dyDescent="0.25">
      <c r="B2" s="269" t="s">
        <v>210</v>
      </c>
      <c r="C2" s="1"/>
      <c r="D2" s="1"/>
      <c r="E2" s="1"/>
      <c r="F2" s="1"/>
      <c r="G2" s="1"/>
    </row>
    <row r="3" spans="2:9" s="84" customFormat="1" ht="12.75" customHeight="1" x14ac:dyDescent="0.2">
      <c r="B3" s="85"/>
      <c r="C3" s="1"/>
      <c r="D3" s="1"/>
      <c r="E3" s="1"/>
      <c r="F3" s="1"/>
      <c r="G3" s="1"/>
    </row>
    <row r="4" spans="2:9" s="84" customFormat="1" ht="12.75" customHeight="1" x14ac:dyDescent="0.2">
      <c r="B4" s="85"/>
      <c r="C4" s="1"/>
      <c r="D4" s="1"/>
      <c r="E4" s="1"/>
      <c r="F4" s="1"/>
      <c r="G4" s="1"/>
    </row>
    <row r="5" spans="2:9" ht="25.5" x14ac:dyDescent="0.2">
      <c r="B5" s="150"/>
      <c r="C5" s="151" t="s">
        <v>591</v>
      </c>
      <c r="D5" s="152" t="s">
        <v>592</v>
      </c>
      <c r="E5" s="151" t="s">
        <v>593</v>
      </c>
      <c r="F5" s="152" t="s">
        <v>594</v>
      </c>
      <c r="G5" s="151" t="s">
        <v>595</v>
      </c>
      <c r="H5" s="152" t="s">
        <v>596</v>
      </c>
      <c r="I5" s="151" t="s">
        <v>552</v>
      </c>
    </row>
    <row r="6" spans="2:9" ht="12.75" customHeight="1" x14ac:dyDescent="0.2">
      <c r="B6" s="153" t="s">
        <v>216</v>
      </c>
      <c r="C6" s="154">
        <v>19.600000000000001</v>
      </c>
      <c r="D6" s="155">
        <v>9.9999999999997868E-2</v>
      </c>
      <c r="E6" s="154">
        <v>19.7</v>
      </c>
      <c r="F6" s="135">
        <v>0</v>
      </c>
      <c r="G6" s="154">
        <v>19.7</v>
      </c>
      <c r="H6" s="135">
        <v>0.80000000000000071</v>
      </c>
      <c r="I6" s="154">
        <v>20.5</v>
      </c>
    </row>
    <row r="7" spans="2:9" ht="12.75" customHeight="1" x14ac:dyDescent="0.2">
      <c r="B7" s="153" t="s">
        <v>5</v>
      </c>
      <c r="C7" s="154">
        <v>11.7</v>
      </c>
      <c r="D7" s="155">
        <v>0.5</v>
      </c>
      <c r="E7" s="154">
        <v>12.2</v>
      </c>
      <c r="F7" s="135">
        <v>0.20000000000000107</v>
      </c>
      <c r="G7" s="154">
        <v>12.4</v>
      </c>
      <c r="H7" s="135">
        <v>2.4000000000000004</v>
      </c>
      <c r="I7" s="154">
        <v>14.8</v>
      </c>
    </row>
    <row r="8" spans="2:9" x14ac:dyDescent="0.2">
      <c r="B8" s="153" t="s">
        <v>217</v>
      </c>
      <c r="C8" s="154">
        <v>2.2999999999999998</v>
      </c>
      <c r="D8" s="155">
        <v>0.5</v>
      </c>
      <c r="E8" s="154">
        <v>2.8</v>
      </c>
      <c r="F8" s="135">
        <v>1</v>
      </c>
      <c r="G8" s="154">
        <v>3.8</v>
      </c>
      <c r="H8" s="135">
        <v>0</v>
      </c>
      <c r="I8" s="154">
        <v>3.8</v>
      </c>
    </row>
    <row r="9" spans="2:9" x14ac:dyDescent="0.2">
      <c r="B9" s="156" t="s">
        <v>212</v>
      </c>
      <c r="C9" s="140">
        <v>33.6</v>
      </c>
      <c r="D9" s="157">
        <v>1.1000000000000014</v>
      </c>
      <c r="E9" s="140">
        <v>34.700000000000003</v>
      </c>
      <c r="F9" s="157">
        <v>1.1999999999999957</v>
      </c>
      <c r="G9" s="140">
        <v>35.9</v>
      </c>
      <c r="H9" s="157">
        <v>3.2000000000000028</v>
      </c>
      <c r="I9" s="140">
        <v>39.1</v>
      </c>
    </row>
  </sheetData>
  <pageMargins left="0.7" right="0.7" top="0.75" bottom="0.75" header="0.3" footer="0.3"/>
  <pageSetup paperSize="9" scale="80"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R176"/>
  <sheetViews>
    <sheetView showGridLines="0" zoomScaleNormal="100" zoomScaleSheetLayoutView="100" workbookViewId="0"/>
  </sheetViews>
  <sheetFormatPr defaultRowHeight="12.75" x14ac:dyDescent="0.2"/>
  <cols>
    <col min="1" max="1" width="3.42578125" customWidth="1"/>
    <col min="2" max="2" width="45.28515625" customWidth="1"/>
    <col min="3" max="3" width="9.42578125" customWidth="1"/>
    <col min="4" max="4" width="3.28515625" customWidth="1"/>
    <col min="5" max="5" width="11.5703125" customWidth="1"/>
    <col min="6" max="15" width="10.7109375" customWidth="1"/>
  </cols>
  <sheetData>
    <row r="1" spans="2:15" ht="12.75" customHeight="1" x14ac:dyDescent="0.2"/>
    <row r="2" spans="2:15" ht="18" customHeight="1" x14ac:dyDescent="0.3">
      <c r="B2" s="270" t="s">
        <v>512</v>
      </c>
    </row>
    <row r="3" spans="2:15" ht="12.75" customHeight="1" x14ac:dyDescent="0.25">
      <c r="C3" s="207" t="s">
        <v>376</v>
      </c>
      <c r="D3" s="208"/>
      <c r="E3" s="482" t="s">
        <v>375</v>
      </c>
      <c r="F3" s="478"/>
      <c r="G3" s="478"/>
      <c r="H3" s="478"/>
      <c r="I3" s="478"/>
      <c r="J3" s="478"/>
      <c r="K3" s="478"/>
      <c r="L3" s="478"/>
      <c r="M3" s="478"/>
      <c r="N3" s="478"/>
      <c r="O3" s="478"/>
    </row>
    <row r="4" spans="2:15" ht="12.75" customHeight="1" x14ac:dyDescent="0.2">
      <c r="B4" s="176"/>
      <c r="C4" s="119" t="s">
        <v>605</v>
      </c>
      <c r="D4" s="176"/>
      <c r="E4" s="119" t="s">
        <v>605</v>
      </c>
      <c r="F4" s="454" t="s">
        <v>553</v>
      </c>
      <c r="G4" s="454">
        <v>2015</v>
      </c>
      <c r="H4" s="454">
        <v>2014</v>
      </c>
      <c r="I4" s="454">
        <v>2013</v>
      </c>
      <c r="J4" s="454">
        <v>2012</v>
      </c>
      <c r="K4" s="454">
        <v>2011</v>
      </c>
      <c r="L4" s="454">
        <v>2010</v>
      </c>
      <c r="M4" s="454">
        <v>2009</v>
      </c>
      <c r="N4" s="454">
        <v>2008</v>
      </c>
      <c r="O4" s="454">
        <v>2007</v>
      </c>
    </row>
    <row r="5" spans="2:15" x14ac:dyDescent="0.2">
      <c r="B5" s="112"/>
      <c r="C5" s="175"/>
      <c r="D5" s="112"/>
      <c r="E5" s="175"/>
      <c r="F5" s="112"/>
      <c r="G5" s="112"/>
      <c r="H5" s="112"/>
      <c r="I5" s="112"/>
      <c r="J5" s="112"/>
      <c r="K5" s="112"/>
      <c r="L5" s="112"/>
      <c r="M5" s="112"/>
      <c r="N5" s="112"/>
      <c r="O5" s="112"/>
    </row>
    <row r="6" spans="2:15" x14ac:dyDescent="0.2">
      <c r="B6" s="209" t="s">
        <v>374</v>
      </c>
      <c r="C6" s="175"/>
      <c r="D6" s="112"/>
      <c r="E6" s="175"/>
      <c r="F6" s="112"/>
      <c r="G6" s="112"/>
      <c r="H6" s="112"/>
      <c r="I6" s="112"/>
      <c r="J6" s="112"/>
      <c r="K6" s="112"/>
      <c r="L6" s="112"/>
      <c r="M6" s="112"/>
      <c r="N6" s="112"/>
      <c r="O6" s="112"/>
    </row>
    <row r="7" spans="2:15" x14ac:dyDescent="0.2">
      <c r="B7" s="161" t="s">
        <v>11</v>
      </c>
      <c r="C7" s="175"/>
      <c r="D7" s="112"/>
      <c r="E7" s="175"/>
      <c r="F7" s="112"/>
      <c r="G7" s="112"/>
      <c r="H7" s="112"/>
      <c r="I7" s="112"/>
      <c r="J7" s="112"/>
      <c r="K7" s="112"/>
      <c r="L7" s="112"/>
      <c r="M7" s="112"/>
      <c r="N7" s="112"/>
      <c r="O7" s="112"/>
    </row>
    <row r="8" spans="2:15" x14ac:dyDescent="0.2">
      <c r="B8" s="112" t="s">
        <v>373</v>
      </c>
      <c r="C8" s="171">
        <v>1</v>
      </c>
      <c r="D8" s="163"/>
      <c r="E8" s="177">
        <v>254727</v>
      </c>
      <c r="F8" s="163">
        <v>254727</v>
      </c>
      <c r="G8" s="163">
        <v>254727</v>
      </c>
      <c r="H8" s="163">
        <v>265744</v>
      </c>
      <c r="I8" s="163">
        <v>265744</v>
      </c>
      <c r="J8" s="163">
        <v>264510</v>
      </c>
      <c r="K8" s="163">
        <v>264469</v>
      </c>
      <c r="L8" s="163">
        <v>0</v>
      </c>
      <c r="M8" s="163">
        <v>0</v>
      </c>
      <c r="N8" s="163">
        <v>0</v>
      </c>
      <c r="O8" s="163">
        <v>0</v>
      </c>
    </row>
    <row r="9" spans="2:15" x14ac:dyDescent="0.2">
      <c r="B9" s="161" t="s">
        <v>12</v>
      </c>
      <c r="C9" s="175"/>
      <c r="D9" s="112"/>
      <c r="E9" s="178"/>
      <c r="F9" s="112"/>
      <c r="G9" s="112"/>
      <c r="H9" s="112"/>
      <c r="I9" s="112"/>
      <c r="J9" s="112"/>
      <c r="K9" s="112"/>
      <c r="L9" s="112"/>
      <c r="M9" s="112"/>
      <c r="N9" s="112"/>
      <c r="O9" s="112"/>
    </row>
    <row r="10" spans="2:15" x14ac:dyDescent="0.2">
      <c r="B10" s="112" t="s">
        <v>372</v>
      </c>
      <c r="C10" s="171">
        <v>0.49</v>
      </c>
      <c r="D10" s="112"/>
      <c r="E10" s="177">
        <v>251025</v>
      </c>
      <c r="F10" s="163">
        <v>251025</v>
      </c>
      <c r="G10" s="163">
        <v>251025</v>
      </c>
      <c r="H10" s="163">
        <v>251025</v>
      </c>
      <c r="I10" s="163">
        <v>251025</v>
      </c>
      <c r="J10" s="163">
        <v>251025</v>
      </c>
      <c r="K10" s="163">
        <v>251025</v>
      </c>
      <c r="L10" s="163">
        <v>250000</v>
      </c>
      <c r="M10" s="163">
        <v>0</v>
      </c>
      <c r="N10" s="163">
        <v>0</v>
      </c>
      <c r="O10" s="163">
        <v>0</v>
      </c>
    </row>
    <row r="11" spans="2:15" x14ac:dyDescent="0.2">
      <c r="B11" s="112" t="s">
        <v>371</v>
      </c>
      <c r="C11" s="171">
        <v>0.94799999999999995</v>
      </c>
      <c r="D11" s="112"/>
      <c r="E11" s="177">
        <v>80400</v>
      </c>
      <c r="F11" s="163">
        <v>80400</v>
      </c>
      <c r="G11" s="163">
        <v>80400</v>
      </c>
      <c r="H11" s="163">
        <v>71900</v>
      </c>
      <c r="I11" s="163">
        <v>68900</v>
      </c>
      <c r="J11" s="163">
        <v>68900</v>
      </c>
      <c r="K11" s="163">
        <v>68900</v>
      </c>
      <c r="L11" s="163">
        <v>76900</v>
      </c>
      <c r="M11" s="163">
        <v>76900</v>
      </c>
      <c r="N11" s="163">
        <v>76900</v>
      </c>
      <c r="O11" s="163">
        <v>0</v>
      </c>
    </row>
    <row r="12" spans="2:15" x14ac:dyDescent="0.2">
      <c r="B12" s="161" t="s">
        <v>13</v>
      </c>
      <c r="C12" s="171"/>
      <c r="D12" s="112"/>
      <c r="E12" s="178"/>
      <c r="F12" s="112"/>
      <c r="G12" s="112"/>
      <c r="H12" s="112"/>
      <c r="I12" s="112"/>
      <c r="J12" s="112"/>
      <c r="K12" s="112"/>
      <c r="L12" s="112"/>
      <c r="M12" s="112"/>
      <c r="N12" s="112"/>
      <c r="O12" s="112"/>
    </row>
    <row r="13" spans="2:15" ht="14.25" x14ac:dyDescent="0.2">
      <c r="B13" s="112" t="s">
        <v>370</v>
      </c>
      <c r="C13" s="171">
        <v>0.4</v>
      </c>
      <c r="D13" s="112"/>
      <c r="E13" s="177">
        <v>0</v>
      </c>
      <c r="F13" s="163">
        <v>0</v>
      </c>
      <c r="G13" s="163">
        <v>203171</v>
      </c>
      <c r="H13" s="163">
        <v>203671</v>
      </c>
      <c r="I13" s="163">
        <v>203671</v>
      </c>
      <c r="J13" s="163">
        <v>217211</v>
      </c>
      <c r="K13" s="163">
        <v>217211</v>
      </c>
      <c r="L13" s="163">
        <v>218611</v>
      </c>
      <c r="M13" s="163">
        <v>218611</v>
      </c>
      <c r="N13" s="163">
        <v>219566</v>
      </c>
      <c r="O13" s="163">
        <v>136880</v>
      </c>
    </row>
    <row r="14" spans="2:15" x14ac:dyDescent="0.2">
      <c r="B14" s="161" t="s">
        <v>14</v>
      </c>
      <c r="C14" s="171"/>
      <c r="D14" s="112"/>
      <c r="E14" s="178"/>
      <c r="F14" s="112"/>
      <c r="G14" s="112"/>
      <c r="H14" s="112"/>
      <c r="I14" s="112"/>
      <c r="J14" s="112"/>
      <c r="K14" s="112"/>
      <c r="L14" s="112"/>
      <c r="M14" s="112"/>
      <c r="N14" s="112"/>
      <c r="O14" s="112"/>
    </row>
    <row r="15" spans="2:15" x14ac:dyDescent="0.2">
      <c r="B15" s="160" t="s">
        <v>369</v>
      </c>
      <c r="C15" s="171">
        <v>0.51</v>
      </c>
      <c r="D15" s="112"/>
      <c r="E15" s="177">
        <v>274600</v>
      </c>
      <c r="F15" s="163">
        <v>274600</v>
      </c>
      <c r="G15" s="163">
        <v>274600</v>
      </c>
      <c r="H15" s="163">
        <v>274600</v>
      </c>
      <c r="I15" s="163">
        <v>274600</v>
      </c>
      <c r="J15" s="163">
        <v>274600</v>
      </c>
      <c r="K15" s="163">
        <v>274600</v>
      </c>
      <c r="L15" s="163">
        <v>261100</v>
      </c>
      <c r="M15" s="163">
        <v>261100</v>
      </c>
      <c r="N15" s="163">
        <v>261100</v>
      </c>
      <c r="O15" s="163">
        <v>243300</v>
      </c>
    </row>
    <row r="16" spans="2:15" x14ac:dyDescent="0.2">
      <c r="B16" s="161" t="s">
        <v>15</v>
      </c>
      <c r="C16" s="171"/>
      <c r="D16" s="112"/>
      <c r="E16" s="178"/>
      <c r="F16" s="112"/>
      <c r="G16" s="112"/>
      <c r="H16" s="112"/>
      <c r="I16" s="112"/>
      <c r="J16" s="112"/>
      <c r="K16" s="112"/>
      <c r="L16" s="112"/>
      <c r="M16" s="112"/>
      <c r="N16" s="112"/>
      <c r="O16" s="112"/>
    </row>
    <row r="17" spans="2:15" x14ac:dyDescent="0.2">
      <c r="B17" s="112" t="s">
        <v>368</v>
      </c>
      <c r="C17" s="171">
        <v>0.20849999999999999</v>
      </c>
      <c r="D17" s="112"/>
      <c r="E17" s="177">
        <v>395896</v>
      </c>
      <c r="F17" s="163">
        <v>395896</v>
      </c>
      <c r="G17" s="163">
        <v>395896</v>
      </c>
      <c r="H17" s="163">
        <v>395896</v>
      </c>
      <c r="I17" s="163">
        <v>395896</v>
      </c>
      <c r="J17" s="163">
        <v>395896</v>
      </c>
      <c r="K17" s="163">
        <v>395896</v>
      </c>
      <c r="L17" s="163">
        <v>395896</v>
      </c>
      <c r="M17" s="163">
        <v>395896</v>
      </c>
      <c r="N17" s="163">
        <v>395896</v>
      </c>
      <c r="O17" s="163">
        <v>395896</v>
      </c>
    </row>
    <row r="18" spans="2:15" x14ac:dyDescent="0.2">
      <c r="B18" s="160" t="s">
        <v>367</v>
      </c>
      <c r="C18" s="171">
        <v>1</v>
      </c>
      <c r="D18" s="112"/>
      <c r="E18" s="177"/>
      <c r="F18" s="163"/>
      <c r="G18" s="163">
        <v>0</v>
      </c>
      <c r="H18" s="163">
        <v>0</v>
      </c>
      <c r="I18" s="163">
        <v>0</v>
      </c>
      <c r="J18" s="163">
        <v>20160</v>
      </c>
      <c r="K18" s="163">
        <v>20160</v>
      </c>
      <c r="L18" s="163">
        <v>19572</v>
      </c>
      <c r="M18" s="163">
        <v>19572</v>
      </c>
      <c r="N18" s="163">
        <v>19572</v>
      </c>
      <c r="O18" s="163">
        <v>0</v>
      </c>
    </row>
    <row r="19" spans="2:15" x14ac:dyDescent="0.2">
      <c r="B19" s="160" t="s">
        <v>366</v>
      </c>
      <c r="C19" s="171">
        <v>0.441</v>
      </c>
      <c r="D19" s="112"/>
      <c r="E19" s="177">
        <v>1319322</v>
      </c>
      <c r="F19" s="163">
        <v>1319322</v>
      </c>
      <c r="G19" s="163">
        <v>1319322</v>
      </c>
      <c r="H19" s="163">
        <v>880998</v>
      </c>
      <c r="I19" s="163">
        <v>0</v>
      </c>
      <c r="J19" s="163">
        <v>0</v>
      </c>
      <c r="K19" s="163">
        <v>0</v>
      </c>
      <c r="L19" s="163">
        <v>0</v>
      </c>
      <c r="M19" s="163">
        <v>0</v>
      </c>
      <c r="N19" s="163">
        <v>0</v>
      </c>
      <c r="O19" s="163">
        <v>0</v>
      </c>
    </row>
    <row r="20" spans="2:15" x14ac:dyDescent="0.2">
      <c r="B20" s="161" t="s">
        <v>365</v>
      </c>
      <c r="C20" s="171"/>
      <c r="D20" s="112"/>
      <c r="E20" s="178"/>
      <c r="F20" s="112"/>
      <c r="G20" s="112"/>
      <c r="H20" s="112"/>
      <c r="I20" s="112"/>
      <c r="J20" s="112"/>
      <c r="K20" s="112"/>
      <c r="L20" s="112"/>
      <c r="M20" s="112"/>
      <c r="N20" s="112"/>
      <c r="O20" s="112"/>
    </row>
    <row r="21" spans="2:15" x14ac:dyDescent="0.2">
      <c r="B21" s="160" t="s">
        <v>364</v>
      </c>
      <c r="C21" s="171">
        <v>0.5</v>
      </c>
      <c r="D21" s="112"/>
      <c r="E21" s="177">
        <v>441036</v>
      </c>
      <c r="F21" s="163">
        <v>441036</v>
      </c>
      <c r="G21" s="163">
        <v>441036</v>
      </c>
      <c r="H21" s="163">
        <v>437696</v>
      </c>
      <c r="I21" s="163">
        <v>379496</v>
      </c>
      <c r="J21" s="163">
        <v>379496</v>
      </c>
      <c r="K21" s="163">
        <v>362696</v>
      </c>
      <c r="L21" s="163">
        <v>329596</v>
      </c>
      <c r="M21" s="163">
        <v>329596</v>
      </c>
      <c r="N21" s="163">
        <v>323146</v>
      </c>
      <c r="O21" s="163">
        <v>283146</v>
      </c>
    </row>
    <row r="22" spans="2:15" x14ac:dyDescent="0.2">
      <c r="B22" s="160" t="s">
        <v>363</v>
      </c>
      <c r="C22" s="171">
        <v>0.375</v>
      </c>
      <c r="D22" s="112"/>
      <c r="E22" s="177">
        <v>71050</v>
      </c>
      <c r="F22" s="163">
        <v>71050</v>
      </c>
      <c r="G22" s="163">
        <v>71050</v>
      </c>
      <c r="H22" s="163">
        <v>71050</v>
      </c>
      <c r="I22" s="163">
        <v>71050</v>
      </c>
      <c r="J22" s="163">
        <v>71050</v>
      </c>
      <c r="K22" s="163">
        <v>71050</v>
      </c>
      <c r="L22" s="163">
        <v>71050</v>
      </c>
      <c r="M22" s="163">
        <v>65550</v>
      </c>
      <c r="N22" s="163">
        <v>65550</v>
      </c>
      <c r="O22" s="163">
        <v>62994</v>
      </c>
    </row>
    <row r="23" spans="2:15" x14ac:dyDescent="0.2">
      <c r="B23" s="160" t="s">
        <v>362</v>
      </c>
      <c r="C23" s="171">
        <v>0.41699999999999998</v>
      </c>
      <c r="D23" s="112"/>
      <c r="E23" s="177">
        <v>183800</v>
      </c>
      <c r="F23" s="163">
        <v>183800</v>
      </c>
      <c r="G23" s="163">
        <v>183800</v>
      </c>
      <c r="H23" s="163">
        <v>183800</v>
      </c>
      <c r="I23" s="163">
        <v>143800</v>
      </c>
      <c r="J23" s="163">
        <v>143800</v>
      </c>
      <c r="K23" s="163">
        <v>143800</v>
      </c>
      <c r="L23" s="163">
        <v>143800</v>
      </c>
      <c r="M23" s="163">
        <v>150100</v>
      </c>
      <c r="N23" s="163">
        <v>150100</v>
      </c>
      <c r="O23" s="163">
        <v>146100</v>
      </c>
    </row>
    <row r="24" spans="2:15" x14ac:dyDescent="0.2">
      <c r="B24" s="160" t="s">
        <v>361</v>
      </c>
      <c r="C24" s="171">
        <v>0.5</v>
      </c>
      <c r="D24" s="112"/>
      <c r="E24" s="177">
        <v>38000</v>
      </c>
      <c r="F24" s="163">
        <v>38000</v>
      </c>
      <c r="G24" s="163">
        <v>38000</v>
      </c>
      <c r="H24" s="163">
        <v>38000</v>
      </c>
      <c r="I24" s="163">
        <v>38000</v>
      </c>
      <c r="J24" s="163">
        <v>38000</v>
      </c>
      <c r="K24" s="163">
        <v>38000</v>
      </c>
      <c r="L24" s="163">
        <v>38000</v>
      </c>
      <c r="M24" s="163">
        <v>38000</v>
      </c>
      <c r="N24" s="163">
        <v>38000</v>
      </c>
      <c r="O24" s="163">
        <v>38000</v>
      </c>
    </row>
    <row r="25" spans="2:15" x14ac:dyDescent="0.2">
      <c r="B25" s="160" t="s">
        <v>360</v>
      </c>
      <c r="C25" s="171">
        <v>0.5</v>
      </c>
      <c r="D25" s="112"/>
      <c r="E25" s="177">
        <v>0</v>
      </c>
      <c r="F25" s="163">
        <v>0</v>
      </c>
      <c r="G25" s="163">
        <v>15000</v>
      </c>
      <c r="H25" s="163">
        <v>15000</v>
      </c>
      <c r="I25" s="163">
        <v>15000</v>
      </c>
      <c r="J25" s="163">
        <v>15000</v>
      </c>
      <c r="K25" s="163">
        <v>15000</v>
      </c>
      <c r="L25" s="163">
        <v>15000</v>
      </c>
      <c r="M25" s="163">
        <v>15000</v>
      </c>
      <c r="N25" s="163">
        <v>15000</v>
      </c>
      <c r="O25" s="163">
        <v>15000</v>
      </c>
    </row>
    <row r="26" spans="2:15" x14ac:dyDescent="0.2">
      <c r="B26" s="112" t="s">
        <v>359</v>
      </c>
      <c r="C26" s="171">
        <v>0.5</v>
      </c>
      <c r="D26" s="112"/>
      <c r="E26" s="177">
        <v>375300</v>
      </c>
      <c r="F26" s="163">
        <v>375300</v>
      </c>
      <c r="G26" s="163">
        <v>375300</v>
      </c>
      <c r="H26" s="163">
        <v>335300</v>
      </c>
      <c r="I26" s="163">
        <v>335300</v>
      </c>
      <c r="J26" s="163">
        <v>95300</v>
      </c>
      <c r="K26" s="163">
        <v>0</v>
      </c>
      <c r="L26" s="163">
        <v>0</v>
      </c>
      <c r="M26" s="163">
        <v>0</v>
      </c>
      <c r="N26" s="163">
        <v>0</v>
      </c>
      <c r="O26" s="163">
        <v>0</v>
      </c>
    </row>
    <row r="27" spans="2:15" x14ac:dyDescent="0.2">
      <c r="B27" s="160" t="s">
        <v>358</v>
      </c>
      <c r="C27" s="171">
        <v>1</v>
      </c>
      <c r="D27" s="112"/>
      <c r="E27" s="177">
        <v>498490</v>
      </c>
      <c r="F27" s="163">
        <v>498490</v>
      </c>
      <c r="G27" s="163">
        <v>498490</v>
      </c>
      <c r="H27" s="163">
        <v>498490</v>
      </c>
      <c r="I27" s="163">
        <v>455080</v>
      </c>
      <c r="J27" s="163">
        <v>455080</v>
      </c>
      <c r="K27" s="163">
        <v>399480</v>
      </c>
      <c r="L27" s="163">
        <v>399480</v>
      </c>
      <c r="M27" s="163">
        <v>209500</v>
      </c>
      <c r="N27" s="163">
        <v>209500</v>
      </c>
      <c r="O27" s="163">
        <v>124600</v>
      </c>
    </row>
    <row r="28" spans="2:15" x14ac:dyDescent="0.2">
      <c r="B28" s="160" t="s">
        <v>357</v>
      </c>
      <c r="C28" s="171">
        <v>0.4</v>
      </c>
      <c r="D28" s="112"/>
      <c r="E28" s="177"/>
      <c r="F28" s="163"/>
      <c r="G28" s="163">
        <v>0</v>
      </c>
      <c r="H28" s="163">
        <v>0</v>
      </c>
      <c r="I28" s="163">
        <v>0</v>
      </c>
      <c r="J28" s="163">
        <v>206500</v>
      </c>
      <c r="K28" s="163">
        <v>206500</v>
      </c>
      <c r="L28" s="163">
        <v>206500</v>
      </c>
      <c r="M28" s="163">
        <v>206500</v>
      </c>
      <c r="N28" s="163">
        <v>206500</v>
      </c>
      <c r="O28" s="163">
        <v>206500</v>
      </c>
    </row>
    <row r="29" spans="2:15" x14ac:dyDescent="0.2">
      <c r="B29" s="160" t="s">
        <v>356</v>
      </c>
      <c r="C29" s="171">
        <v>0.3</v>
      </c>
      <c r="D29" s="112"/>
      <c r="E29" s="177">
        <v>896000</v>
      </c>
      <c r="F29" s="163">
        <v>896000</v>
      </c>
      <c r="G29" s="163">
        <v>896000</v>
      </c>
      <c r="H29" s="163">
        <v>896000</v>
      </c>
      <c r="I29" s="163">
        <v>0</v>
      </c>
      <c r="J29" s="163">
        <v>0</v>
      </c>
      <c r="K29" s="163">
        <v>0</v>
      </c>
      <c r="L29" s="163">
        <v>0</v>
      </c>
      <c r="M29" s="163">
        <v>0</v>
      </c>
      <c r="N29" s="163">
        <v>0</v>
      </c>
      <c r="O29" s="163">
        <v>0</v>
      </c>
    </row>
    <row r="30" spans="2:15" x14ac:dyDescent="0.2">
      <c r="B30" s="160" t="s">
        <v>384</v>
      </c>
      <c r="C30" s="171">
        <v>0.49</v>
      </c>
      <c r="D30" s="112"/>
      <c r="E30" s="177">
        <v>1337055</v>
      </c>
      <c r="F30" s="163">
        <v>1337055</v>
      </c>
      <c r="G30" s="163">
        <v>1337055</v>
      </c>
      <c r="H30" s="163">
        <v>0</v>
      </c>
      <c r="I30" s="163">
        <v>0</v>
      </c>
      <c r="J30" s="163">
        <v>0</v>
      </c>
      <c r="K30" s="163">
        <v>0</v>
      </c>
      <c r="L30" s="163">
        <v>0</v>
      </c>
      <c r="M30" s="163">
        <v>0</v>
      </c>
      <c r="N30" s="163">
        <v>0</v>
      </c>
      <c r="O30" s="163">
        <v>0</v>
      </c>
    </row>
    <row r="31" spans="2:15" x14ac:dyDescent="0.2">
      <c r="B31" s="161" t="s">
        <v>16</v>
      </c>
      <c r="C31" s="171"/>
      <c r="D31" s="112"/>
      <c r="E31" s="178"/>
      <c r="F31" s="112"/>
      <c r="G31" s="112"/>
      <c r="H31" s="112"/>
      <c r="I31" s="112"/>
      <c r="J31" s="112"/>
      <c r="K31" s="112"/>
      <c r="L31" s="112"/>
      <c r="M31" s="112"/>
      <c r="N31" s="112"/>
      <c r="O31" s="112"/>
    </row>
    <row r="32" spans="2:15" x14ac:dyDescent="0.2">
      <c r="B32" s="160" t="s">
        <v>355</v>
      </c>
      <c r="C32" s="171">
        <v>0.69499999999999995</v>
      </c>
      <c r="D32" s="112"/>
      <c r="E32" s="177">
        <f>1374239+75524</f>
        <v>1449763</v>
      </c>
      <c r="F32" s="163">
        <v>1449763</v>
      </c>
      <c r="G32" s="163">
        <v>1374239</v>
      </c>
      <c r="H32" s="163">
        <v>1373375</v>
      </c>
      <c r="I32" s="163">
        <v>1361519</v>
      </c>
      <c r="J32" s="163">
        <v>1261319</v>
      </c>
      <c r="K32" s="163">
        <v>1261319</v>
      </c>
      <c r="L32" s="163">
        <v>1261319</v>
      </c>
      <c r="M32" s="163">
        <v>1253619</v>
      </c>
      <c r="N32" s="163">
        <v>860890</v>
      </c>
      <c r="O32" s="163">
        <v>536793</v>
      </c>
    </row>
    <row r="33" spans="2:15" x14ac:dyDescent="0.2">
      <c r="B33" s="160" t="s">
        <v>354</v>
      </c>
      <c r="C33" s="171">
        <v>0.69499999999999995</v>
      </c>
      <c r="D33" s="112"/>
      <c r="E33" s="177">
        <v>283850</v>
      </c>
      <c r="F33" s="163">
        <v>283850</v>
      </c>
      <c r="G33" s="163">
        <v>283850</v>
      </c>
      <c r="H33" s="163">
        <v>283850</v>
      </c>
      <c r="I33" s="163">
        <v>236850</v>
      </c>
      <c r="J33" s="163">
        <v>236850</v>
      </c>
      <c r="K33" s="163">
        <v>237950</v>
      </c>
      <c r="L33" s="163">
        <v>237950</v>
      </c>
      <c r="M33" s="163">
        <v>237950</v>
      </c>
      <c r="N33" s="163">
        <v>172950</v>
      </c>
      <c r="O33" s="163">
        <v>150950</v>
      </c>
    </row>
    <row r="34" spans="2:15" x14ac:dyDescent="0.2">
      <c r="B34" s="160" t="s">
        <v>353</v>
      </c>
      <c r="C34" s="171">
        <v>0.69499999999999995</v>
      </c>
      <c r="D34" s="112"/>
      <c r="E34" s="177">
        <v>288070</v>
      </c>
      <c r="F34" s="163">
        <v>288070</v>
      </c>
      <c r="G34" s="163">
        <v>288070</v>
      </c>
      <c r="H34" s="163">
        <v>280570</v>
      </c>
      <c r="I34" s="163">
        <v>280570</v>
      </c>
      <c r="J34" s="163">
        <v>280570</v>
      </c>
      <c r="K34" s="163">
        <v>288070</v>
      </c>
      <c r="L34" s="163">
        <v>288070</v>
      </c>
      <c r="M34" s="163">
        <v>288070</v>
      </c>
      <c r="N34" s="163">
        <v>288070</v>
      </c>
      <c r="O34" s="163">
        <v>288070</v>
      </c>
    </row>
    <row r="35" spans="2:15" x14ac:dyDescent="0.2">
      <c r="B35" s="160" t="s">
        <v>352</v>
      </c>
      <c r="C35" s="171">
        <v>0.69499999999999995</v>
      </c>
      <c r="D35" s="112"/>
      <c r="E35" s="177">
        <v>1262146</v>
      </c>
      <c r="F35" s="163">
        <v>1263079</v>
      </c>
      <c r="G35" s="163">
        <v>1263079</v>
      </c>
      <c r="H35" s="163">
        <v>1263079</v>
      </c>
      <c r="I35" s="163">
        <v>1260958</v>
      </c>
      <c r="J35" s="163">
        <v>1260958</v>
      </c>
      <c r="K35" s="163">
        <v>1260958</v>
      </c>
      <c r="L35" s="163">
        <v>1260958</v>
      </c>
      <c r="M35" s="163">
        <v>1260958</v>
      </c>
      <c r="N35" s="163">
        <v>1260958</v>
      </c>
      <c r="O35" s="163">
        <v>1037789</v>
      </c>
    </row>
    <row r="36" spans="2:15" x14ac:dyDescent="0.2">
      <c r="B36" s="160" t="s">
        <v>351</v>
      </c>
      <c r="C36" s="173" t="s">
        <v>350</v>
      </c>
      <c r="D36" s="112"/>
      <c r="E36" s="177">
        <v>1470000</v>
      </c>
      <c r="F36" s="163">
        <v>480000</v>
      </c>
      <c r="G36" s="163">
        <v>480000</v>
      </c>
      <c r="H36" s="163">
        <v>480000</v>
      </c>
      <c r="I36" s="163">
        <v>0</v>
      </c>
      <c r="J36" s="163">
        <v>0</v>
      </c>
      <c r="K36" s="163">
        <v>0</v>
      </c>
      <c r="L36" s="163">
        <v>0</v>
      </c>
      <c r="M36" s="163">
        <v>0</v>
      </c>
      <c r="N36" s="163">
        <v>0</v>
      </c>
      <c r="O36" s="163">
        <v>0</v>
      </c>
    </row>
    <row r="37" spans="2:15" x14ac:dyDescent="0.2">
      <c r="B37" s="161" t="s">
        <v>17</v>
      </c>
      <c r="C37" s="171"/>
      <c r="D37" s="112"/>
      <c r="E37" s="178"/>
      <c r="F37" s="112"/>
      <c r="G37" s="112"/>
      <c r="H37" s="112"/>
      <c r="I37" s="112"/>
      <c r="J37" s="112"/>
      <c r="K37" s="112"/>
      <c r="L37" s="112"/>
      <c r="M37" s="112"/>
      <c r="N37" s="112"/>
      <c r="O37" s="112"/>
    </row>
    <row r="38" spans="2:15" x14ac:dyDescent="0.2">
      <c r="B38" s="112" t="s">
        <v>349</v>
      </c>
      <c r="C38" s="171">
        <v>0.49</v>
      </c>
      <c r="D38" s="112"/>
      <c r="E38" s="177">
        <v>713000</v>
      </c>
      <c r="F38" s="163">
        <v>713000</v>
      </c>
      <c r="G38" s="163">
        <v>713000</v>
      </c>
      <c r="H38" s="163">
        <v>713000</v>
      </c>
      <c r="I38" s="163">
        <v>713000</v>
      </c>
      <c r="J38" s="163">
        <v>714000</v>
      </c>
      <c r="K38" s="163">
        <v>698000</v>
      </c>
      <c r="L38" s="163">
        <v>698000</v>
      </c>
      <c r="M38" s="163">
        <v>698000</v>
      </c>
      <c r="N38" s="163">
        <v>698000</v>
      </c>
      <c r="O38" s="163">
        <v>688000</v>
      </c>
    </row>
    <row r="39" spans="2:15" x14ac:dyDescent="0.2">
      <c r="B39" s="161" t="s">
        <v>18</v>
      </c>
      <c r="C39" s="171"/>
      <c r="D39" s="112"/>
      <c r="E39" s="178"/>
      <c r="F39" s="112"/>
      <c r="G39" s="112"/>
      <c r="H39" s="112"/>
      <c r="I39" s="112"/>
      <c r="J39" s="112"/>
      <c r="K39" s="112"/>
      <c r="L39" s="112"/>
      <c r="M39" s="112"/>
      <c r="N39" s="112"/>
      <c r="O39" s="112"/>
    </row>
    <row r="40" spans="2:15" x14ac:dyDescent="0.2">
      <c r="B40" s="160" t="s">
        <v>348</v>
      </c>
      <c r="C40" s="171">
        <v>1</v>
      </c>
      <c r="D40" s="112"/>
      <c r="E40" s="177">
        <v>48200</v>
      </c>
      <c r="F40" s="163">
        <v>48200</v>
      </c>
      <c r="G40" s="163">
        <v>48200</v>
      </c>
      <c r="H40" s="163">
        <v>48200</v>
      </c>
      <c r="I40" s="163">
        <v>48200</v>
      </c>
      <c r="J40" s="163">
        <v>48200</v>
      </c>
      <c r="K40" s="163">
        <v>48200</v>
      </c>
      <c r="L40" s="163">
        <v>48200</v>
      </c>
      <c r="M40" s="163">
        <v>48200</v>
      </c>
      <c r="N40" s="163">
        <v>8200</v>
      </c>
      <c r="O40" s="163">
        <v>8200</v>
      </c>
    </row>
    <row r="41" spans="2:15" x14ac:dyDescent="0.2">
      <c r="B41" s="209" t="s">
        <v>347</v>
      </c>
      <c r="C41" s="171"/>
      <c r="D41" s="112"/>
      <c r="E41" s="178"/>
      <c r="F41" s="112"/>
      <c r="G41" s="112"/>
      <c r="H41" s="112"/>
      <c r="I41" s="112"/>
      <c r="J41" s="112"/>
      <c r="K41" s="112"/>
      <c r="L41" s="112"/>
      <c r="M41" s="112"/>
      <c r="N41" s="112"/>
      <c r="O41" s="112"/>
    </row>
    <row r="42" spans="2:15" x14ac:dyDescent="0.2">
      <c r="B42" s="161" t="s">
        <v>19</v>
      </c>
      <c r="C42" s="171"/>
      <c r="D42" s="112"/>
      <c r="E42" s="178"/>
      <c r="F42" s="112"/>
      <c r="G42" s="112"/>
      <c r="H42" s="112"/>
      <c r="I42" s="112"/>
      <c r="J42" s="112"/>
      <c r="K42" s="112"/>
      <c r="L42" s="112"/>
      <c r="M42" s="112"/>
      <c r="N42" s="112"/>
      <c r="O42" s="112"/>
    </row>
    <row r="43" spans="2:15" x14ac:dyDescent="0.2">
      <c r="B43" s="112" t="s">
        <v>346</v>
      </c>
      <c r="C43" s="171">
        <v>1</v>
      </c>
      <c r="D43" s="112"/>
      <c r="E43" s="177">
        <v>173583</v>
      </c>
      <c r="F43" s="163">
        <v>173583</v>
      </c>
      <c r="G43" s="163">
        <v>173583</v>
      </c>
      <c r="H43" s="163">
        <v>173583</v>
      </c>
      <c r="I43" s="163">
        <v>173583</v>
      </c>
      <c r="J43" s="163">
        <v>173583</v>
      </c>
      <c r="K43" s="163">
        <v>173583</v>
      </c>
      <c r="L43" s="163">
        <v>173583</v>
      </c>
      <c r="M43" s="163">
        <v>173583</v>
      </c>
      <c r="N43" s="163">
        <v>173583</v>
      </c>
      <c r="O43" s="163">
        <v>173516</v>
      </c>
    </row>
    <row r="44" spans="2:15" x14ac:dyDescent="0.2">
      <c r="B44" s="160" t="s">
        <v>345</v>
      </c>
      <c r="C44" s="171">
        <v>1</v>
      </c>
      <c r="D44" s="112"/>
      <c r="E44" s="177">
        <v>0</v>
      </c>
      <c r="F44" s="163">
        <v>0</v>
      </c>
      <c r="G44" s="163">
        <v>0</v>
      </c>
      <c r="H44" s="163">
        <v>0</v>
      </c>
      <c r="I44" s="163">
        <v>34845</v>
      </c>
      <c r="J44" s="163">
        <v>34845</v>
      </c>
      <c r="K44" s="163">
        <v>34845</v>
      </c>
      <c r="L44" s="163">
        <v>34845</v>
      </c>
      <c r="M44" s="163">
        <v>34845</v>
      </c>
      <c r="N44" s="163">
        <v>34845</v>
      </c>
      <c r="O44" s="163">
        <v>34845</v>
      </c>
    </row>
    <row r="45" spans="2:15" x14ac:dyDescent="0.2">
      <c r="B45" s="160" t="s">
        <v>344</v>
      </c>
      <c r="C45" s="171">
        <v>1</v>
      </c>
      <c r="D45" s="112"/>
      <c r="E45" s="177">
        <v>371650</v>
      </c>
      <c r="F45" s="163">
        <v>371650</v>
      </c>
      <c r="G45" s="163">
        <v>371650</v>
      </c>
      <c r="H45" s="163">
        <v>371650</v>
      </c>
      <c r="I45" s="163">
        <v>349548</v>
      </c>
      <c r="J45" s="163">
        <v>349548</v>
      </c>
      <c r="K45" s="163">
        <v>349548</v>
      </c>
      <c r="L45" s="163">
        <v>349548</v>
      </c>
      <c r="M45" s="163">
        <v>349548</v>
      </c>
      <c r="N45" s="163">
        <v>271458</v>
      </c>
      <c r="O45" s="163">
        <v>178311</v>
      </c>
    </row>
    <row r="46" spans="2:15" x14ac:dyDescent="0.2">
      <c r="B46" s="209" t="s">
        <v>343</v>
      </c>
      <c r="C46" s="171"/>
      <c r="D46" s="112"/>
      <c r="E46" s="178"/>
      <c r="F46" s="112"/>
      <c r="G46" s="112"/>
      <c r="H46" s="112"/>
      <c r="I46" s="112"/>
      <c r="J46" s="112"/>
      <c r="K46" s="112"/>
      <c r="L46" s="112"/>
      <c r="M46" s="112"/>
      <c r="N46" s="112"/>
      <c r="O46" s="112"/>
    </row>
    <row r="47" spans="2:15" x14ac:dyDescent="0.2">
      <c r="B47" s="161" t="s">
        <v>20</v>
      </c>
      <c r="C47" s="171"/>
      <c r="D47" s="112"/>
      <c r="E47" s="178"/>
      <c r="F47" s="112"/>
      <c r="G47" s="112"/>
      <c r="H47" s="112"/>
      <c r="I47" s="112"/>
      <c r="J47" s="112"/>
      <c r="K47" s="112"/>
      <c r="L47" s="112"/>
      <c r="M47" s="112"/>
      <c r="N47" s="112"/>
      <c r="O47" s="112"/>
    </row>
    <row r="48" spans="2:15" x14ac:dyDescent="0.2">
      <c r="B48" s="160" t="s">
        <v>342</v>
      </c>
      <c r="C48" s="171">
        <v>1</v>
      </c>
      <c r="D48" s="112"/>
      <c r="E48" s="177">
        <v>202100</v>
      </c>
      <c r="F48" s="163">
        <v>202100</v>
      </c>
      <c r="G48" s="163">
        <v>202100</v>
      </c>
      <c r="H48" s="163">
        <v>202100</v>
      </c>
      <c r="I48" s="163">
        <v>193220</v>
      </c>
      <c r="J48" s="163">
        <v>199180</v>
      </c>
      <c r="K48" s="163">
        <v>191720</v>
      </c>
      <c r="L48" s="163">
        <v>193950</v>
      </c>
      <c r="M48" s="163">
        <v>194440</v>
      </c>
      <c r="N48" s="163">
        <v>194495</v>
      </c>
      <c r="O48" s="163">
        <v>194495</v>
      </c>
    </row>
    <row r="49" spans="2:15" x14ac:dyDescent="0.2">
      <c r="B49" s="112" t="s">
        <v>341</v>
      </c>
      <c r="C49" s="171">
        <v>1</v>
      </c>
      <c r="D49" s="112"/>
      <c r="E49" s="177">
        <v>494992</v>
      </c>
      <c r="F49" s="163">
        <v>493492</v>
      </c>
      <c r="G49" s="163">
        <v>464492</v>
      </c>
      <c r="H49" s="163">
        <v>454492</v>
      </c>
      <c r="I49" s="163">
        <v>454492</v>
      </c>
      <c r="J49" s="163">
        <v>466542</v>
      </c>
      <c r="K49" s="163">
        <v>466542</v>
      </c>
      <c r="L49" s="163">
        <v>467042</v>
      </c>
      <c r="M49" s="163">
        <v>467042</v>
      </c>
      <c r="N49" s="163">
        <v>467042</v>
      </c>
      <c r="O49" s="163">
        <v>471792</v>
      </c>
    </row>
    <row r="50" spans="2:15" x14ac:dyDescent="0.2">
      <c r="B50" s="112" t="s">
        <v>340</v>
      </c>
      <c r="C50" s="171"/>
      <c r="D50" s="112"/>
      <c r="E50" s="177">
        <v>0</v>
      </c>
      <c r="F50" s="163">
        <v>0</v>
      </c>
      <c r="G50" s="163">
        <v>0</v>
      </c>
      <c r="H50" s="163">
        <v>0</v>
      </c>
      <c r="I50" s="163">
        <v>0</v>
      </c>
      <c r="J50" s="163">
        <v>0</v>
      </c>
      <c r="K50" s="163">
        <v>0</v>
      </c>
      <c r="L50" s="163">
        <v>0</v>
      </c>
      <c r="M50" s="163">
        <v>0</v>
      </c>
      <c r="N50" s="163">
        <v>0</v>
      </c>
      <c r="O50" s="163">
        <v>102985</v>
      </c>
    </row>
    <row r="51" spans="2:15" x14ac:dyDescent="0.2">
      <c r="B51" s="112" t="s">
        <v>339</v>
      </c>
      <c r="C51" s="171">
        <v>1</v>
      </c>
      <c r="D51" s="112"/>
      <c r="E51" s="177">
        <v>140000</v>
      </c>
      <c r="F51" s="163">
        <v>140000</v>
      </c>
      <c r="G51" s="163">
        <v>140000</v>
      </c>
      <c r="H51" s="163">
        <v>140000</v>
      </c>
      <c r="I51" s="163">
        <v>140000</v>
      </c>
      <c r="J51" s="163">
        <v>140000</v>
      </c>
      <c r="K51" s="163">
        <v>140000</v>
      </c>
      <c r="L51" s="163">
        <v>140000</v>
      </c>
      <c r="M51" s="163">
        <v>140000</v>
      </c>
      <c r="N51" s="163">
        <v>100000</v>
      </c>
      <c r="O51" s="163">
        <v>0</v>
      </c>
    </row>
    <row r="52" spans="2:15" x14ac:dyDescent="0.2">
      <c r="B52" s="161" t="s">
        <v>21</v>
      </c>
      <c r="C52" s="171"/>
      <c r="D52" s="112"/>
      <c r="E52" s="178"/>
      <c r="F52" s="112"/>
      <c r="G52" s="112"/>
      <c r="H52" s="112"/>
      <c r="I52" s="112"/>
      <c r="J52" s="112"/>
      <c r="K52" s="112"/>
      <c r="L52" s="112"/>
      <c r="M52" s="112"/>
      <c r="N52" s="112"/>
      <c r="O52" s="112"/>
    </row>
    <row r="53" spans="2:15" ht="14.25" x14ac:dyDescent="0.2">
      <c r="B53" s="160" t="s">
        <v>338</v>
      </c>
      <c r="C53" s="171">
        <v>0.5</v>
      </c>
      <c r="D53" s="112"/>
      <c r="E53" s="177">
        <v>1026000</v>
      </c>
      <c r="F53" s="163">
        <v>1026000</v>
      </c>
      <c r="G53" s="163">
        <v>1026000</v>
      </c>
      <c r="H53" s="163">
        <v>1026000</v>
      </c>
      <c r="I53" s="163">
        <v>1026000</v>
      </c>
      <c r="J53" s="163">
        <v>1026000</v>
      </c>
      <c r="K53" s="163">
        <v>1026000</v>
      </c>
      <c r="L53" s="163">
        <v>1026000</v>
      </c>
      <c r="M53" s="163">
        <v>951000</v>
      </c>
      <c r="N53" s="163">
        <v>840000</v>
      </c>
      <c r="O53" s="163">
        <v>304896</v>
      </c>
    </row>
    <row r="54" spans="2:15" x14ac:dyDescent="0.2">
      <c r="B54" s="161" t="s">
        <v>337</v>
      </c>
      <c r="C54" s="171"/>
      <c r="D54" s="112"/>
      <c r="E54" s="178"/>
      <c r="F54" s="112"/>
      <c r="G54" s="112"/>
      <c r="H54" s="112"/>
      <c r="I54" s="112"/>
      <c r="J54" s="112"/>
      <c r="K54" s="112"/>
      <c r="L54" s="112"/>
      <c r="M54" s="112"/>
      <c r="N54" s="112"/>
      <c r="O54" s="112"/>
    </row>
    <row r="55" spans="2:15" ht="14.25" x14ac:dyDescent="0.2">
      <c r="B55" s="160" t="s">
        <v>336</v>
      </c>
      <c r="C55" s="171">
        <v>1</v>
      </c>
      <c r="D55" s="112"/>
      <c r="E55" s="177">
        <v>0</v>
      </c>
      <c r="F55" s="163">
        <v>0</v>
      </c>
      <c r="G55" s="163">
        <v>0</v>
      </c>
      <c r="H55" s="163">
        <v>175400</v>
      </c>
      <c r="I55" s="163">
        <v>175400</v>
      </c>
      <c r="J55" s="163">
        <v>166100</v>
      </c>
      <c r="K55" s="163">
        <v>166100</v>
      </c>
      <c r="L55" s="163">
        <v>166100</v>
      </c>
      <c r="M55" s="163">
        <v>166100</v>
      </c>
      <c r="N55" s="163">
        <v>166100</v>
      </c>
      <c r="O55" s="163">
        <v>166100</v>
      </c>
    </row>
    <row r="56" spans="2:15" x14ac:dyDescent="0.2">
      <c r="B56" s="161" t="s">
        <v>22</v>
      </c>
      <c r="C56" s="171"/>
      <c r="D56" s="112"/>
      <c r="E56" s="178"/>
      <c r="F56" s="112"/>
      <c r="G56" s="112"/>
      <c r="H56" s="112"/>
      <c r="I56" s="112"/>
      <c r="J56" s="112"/>
      <c r="K56" s="112"/>
      <c r="L56" s="112"/>
      <c r="M56" s="112"/>
      <c r="N56" s="112"/>
      <c r="O56" s="112"/>
    </row>
    <row r="57" spans="2:15" ht="14.25" x14ac:dyDescent="0.2">
      <c r="B57" s="112" t="s">
        <v>335</v>
      </c>
      <c r="C57" s="171">
        <v>1</v>
      </c>
      <c r="D57" s="112"/>
      <c r="E57" s="177">
        <v>677845</v>
      </c>
      <c r="F57" s="163">
        <v>678051</v>
      </c>
      <c r="G57" s="163">
        <v>685386</v>
      </c>
      <c r="H57" s="163">
        <v>631148</v>
      </c>
      <c r="I57" s="163">
        <v>671856</v>
      </c>
      <c r="J57" s="163">
        <v>700174</v>
      </c>
      <c r="K57" s="163">
        <v>700352</v>
      </c>
      <c r="L57" s="163">
        <v>716416</v>
      </c>
      <c r="M57" s="163">
        <v>816339</v>
      </c>
      <c r="N57" s="163">
        <v>833772</v>
      </c>
      <c r="O57" s="163">
        <v>836910</v>
      </c>
    </row>
    <row r="58" spans="2:15" x14ac:dyDescent="0.2">
      <c r="B58" s="161" t="s">
        <v>23</v>
      </c>
      <c r="C58" s="171"/>
      <c r="D58" s="112"/>
      <c r="E58" s="178"/>
      <c r="F58" s="112"/>
      <c r="G58" s="112"/>
      <c r="H58" s="112"/>
      <c r="I58" s="112"/>
      <c r="J58" s="112"/>
      <c r="K58" s="112"/>
      <c r="L58" s="112"/>
      <c r="M58" s="112"/>
      <c r="N58" s="112"/>
      <c r="O58" s="112"/>
    </row>
    <row r="59" spans="2:15" x14ac:dyDescent="0.2">
      <c r="B59" s="160" t="s">
        <v>334</v>
      </c>
      <c r="C59" s="171">
        <v>0.8</v>
      </c>
      <c r="D59" s="112"/>
      <c r="E59" s="177">
        <v>403000</v>
      </c>
      <c r="F59" s="163">
        <v>403000</v>
      </c>
      <c r="G59" s="163">
        <v>403000</v>
      </c>
      <c r="H59" s="163">
        <v>402433</v>
      </c>
      <c r="I59" s="163">
        <v>402433</v>
      </c>
      <c r="J59" s="163">
        <v>0</v>
      </c>
      <c r="K59" s="163">
        <v>0</v>
      </c>
      <c r="L59" s="163">
        <v>0</v>
      </c>
      <c r="M59" s="163">
        <v>0</v>
      </c>
      <c r="N59" s="163">
        <v>0</v>
      </c>
      <c r="O59" s="163">
        <v>0</v>
      </c>
    </row>
    <row r="60" spans="2:15" ht="14.25" x14ac:dyDescent="0.2">
      <c r="B60" s="160" t="s">
        <v>333</v>
      </c>
      <c r="C60" s="171">
        <v>0.5</v>
      </c>
      <c r="D60" s="112"/>
      <c r="E60" s="177">
        <v>615399</v>
      </c>
      <c r="F60" s="163">
        <v>615399</v>
      </c>
      <c r="G60" s="163">
        <v>601853</v>
      </c>
      <c r="H60" s="163">
        <v>601853</v>
      </c>
      <c r="I60" s="163">
        <v>602078</v>
      </c>
      <c r="J60" s="163">
        <v>582974</v>
      </c>
      <c r="K60" s="163">
        <v>582659</v>
      </c>
      <c r="L60" s="163">
        <v>428063</v>
      </c>
      <c r="M60" s="163">
        <v>455251</v>
      </c>
      <c r="N60" s="163">
        <v>449934</v>
      </c>
      <c r="O60" s="163">
        <v>451779</v>
      </c>
    </row>
    <row r="61" spans="2:15" x14ac:dyDescent="0.2">
      <c r="B61" s="161" t="s">
        <v>24</v>
      </c>
      <c r="C61" s="171"/>
      <c r="D61" s="112"/>
      <c r="E61" s="178"/>
      <c r="F61" s="112"/>
      <c r="G61" s="112"/>
      <c r="H61" s="112"/>
      <c r="I61" s="112"/>
      <c r="J61" s="112"/>
      <c r="K61" s="112"/>
      <c r="L61" s="112"/>
      <c r="M61" s="112"/>
      <c r="N61" s="112"/>
      <c r="O61" s="112"/>
    </row>
    <row r="62" spans="2:15" ht="14.25" x14ac:dyDescent="0.2">
      <c r="B62" s="112" t="s">
        <v>332</v>
      </c>
      <c r="C62" s="171">
        <v>1</v>
      </c>
      <c r="D62" s="112"/>
      <c r="E62" s="177">
        <v>0</v>
      </c>
      <c r="F62" s="163">
        <v>0</v>
      </c>
      <c r="G62" s="163">
        <v>0</v>
      </c>
      <c r="H62" s="163">
        <v>1260668</v>
      </c>
      <c r="I62" s="163">
        <v>1260966</v>
      </c>
      <c r="J62" s="163">
        <v>1162394</v>
      </c>
      <c r="K62" s="163">
        <v>1100431</v>
      </c>
      <c r="L62" s="163">
        <v>1100731</v>
      </c>
      <c r="M62" s="163">
        <v>1048086</v>
      </c>
      <c r="N62" s="163">
        <v>1017140</v>
      </c>
      <c r="O62" s="163">
        <v>1017502</v>
      </c>
    </row>
    <row r="63" spans="2:15" x14ac:dyDescent="0.2">
      <c r="B63" s="161" t="s">
        <v>25</v>
      </c>
      <c r="C63" s="171"/>
      <c r="D63" s="112"/>
      <c r="E63" s="178"/>
      <c r="F63" s="112"/>
      <c r="G63" s="112"/>
      <c r="H63" s="112"/>
      <c r="I63" s="112"/>
      <c r="J63" s="112"/>
      <c r="K63" s="112"/>
      <c r="L63" s="112"/>
      <c r="M63" s="112"/>
      <c r="N63" s="112"/>
      <c r="O63" s="112"/>
    </row>
    <row r="64" spans="2:15" x14ac:dyDescent="0.2">
      <c r="B64" s="160" t="s">
        <v>331</v>
      </c>
      <c r="C64" s="171"/>
      <c r="D64" s="112"/>
      <c r="E64" s="177">
        <v>0</v>
      </c>
      <c r="F64" s="163">
        <v>0</v>
      </c>
      <c r="G64" s="163">
        <v>0</v>
      </c>
      <c r="H64" s="163">
        <v>0</v>
      </c>
      <c r="I64" s="163">
        <v>0</v>
      </c>
      <c r="J64" s="163">
        <v>0</v>
      </c>
      <c r="K64" s="163">
        <v>0</v>
      </c>
      <c r="L64" s="163">
        <v>0</v>
      </c>
      <c r="M64" s="163">
        <v>0</v>
      </c>
      <c r="N64" s="163">
        <v>345620</v>
      </c>
      <c r="O64" s="163">
        <v>345620</v>
      </c>
    </row>
    <row r="65" spans="2:15" x14ac:dyDescent="0.2">
      <c r="B65" s="161" t="s">
        <v>26</v>
      </c>
      <c r="C65" s="171"/>
      <c r="D65" s="112"/>
      <c r="E65" s="178"/>
      <c r="F65" s="112"/>
      <c r="G65" s="112"/>
      <c r="H65" s="112"/>
      <c r="I65" s="112"/>
      <c r="J65" s="112"/>
      <c r="K65" s="112"/>
      <c r="L65" s="112"/>
      <c r="M65" s="112"/>
      <c r="N65" s="112"/>
      <c r="O65" s="112"/>
    </row>
    <row r="66" spans="2:15" x14ac:dyDescent="0.2">
      <c r="B66" s="160" t="s">
        <v>330</v>
      </c>
      <c r="C66" s="171">
        <v>1</v>
      </c>
      <c r="D66" s="112"/>
      <c r="E66" s="177">
        <v>0</v>
      </c>
      <c r="F66" s="163">
        <v>0</v>
      </c>
      <c r="G66" s="163">
        <v>367365</v>
      </c>
      <c r="H66" s="163">
        <v>378276</v>
      </c>
      <c r="I66" s="163">
        <v>378276</v>
      </c>
      <c r="J66" s="163">
        <v>378276</v>
      </c>
      <c r="K66" s="163">
        <v>378276</v>
      </c>
      <c r="L66" s="163">
        <v>392128</v>
      </c>
      <c r="M66" s="163">
        <v>392128</v>
      </c>
      <c r="N66" s="163">
        <v>392128</v>
      </c>
      <c r="O66" s="163">
        <v>347128</v>
      </c>
    </row>
    <row r="67" spans="2:15" x14ac:dyDescent="0.2">
      <c r="B67" s="160" t="s">
        <v>329</v>
      </c>
      <c r="C67" s="171">
        <v>1</v>
      </c>
      <c r="D67" s="112"/>
      <c r="E67" s="177">
        <v>0</v>
      </c>
      <c r="F67" s="163">
        <v>0</v>
      </c>
      <c r="G67" s="163">
        <v>287480</v>
      </c>
      <c r="H67" s="163">
        <v>287480</v>
      </c>
      <c r="I67" s="163">
        <v>287480</v>
      </c>
      <c r="J67" s="163">
        <v>287480</v>
      </c>
      <c r="K67" s="163">
        <v>287480</v>
      </c>
      <c r="L67" s="163">
        <v>286613</v>
      </c>
      <c r="M67" s="163">
        <v>286613</v>
      </c>
      <c r="N67" s="163">
        <v>246613</v>
      </c>
      <c r="O67" s="163">
        <v>246613</v>
      </c>
    </row>
    <row r="68" spans="2:15" x14ac:dyDescent="0.2">
      <c r="B68" s="160" t="s">
        <v>328</v>
      </c>
      <c r="C68" s="171">
        <v>1</v>
      </c>
      <c r="D68" s="112"/>
      <c r="E68" s="177">
        <v>0</v>
      </c>
      <c r="F68" s="163">
        <v>0</v>
      </c>
      <c r="G68" s="163">
        <v>41756</v>
      </c>
      <c r="H68" s="163">
        <v>41756</v>
      </c>
      <c r="I68" s="163">
        <v>41756</v>
      </c>
      <c r="J68" s="163">
        <v>41756</v>
      </c>
      <c r="K68" s="163">
        <v>41756</v>
      </c>
      <c r="L68" s="163">
        <v>41756</v>
      </c>
      <c r="M68" s="163">
        <v>41756</v>
      </c>
      <c r="N68" s="163">
        <v>41756</v>
      </c>
      <c r="O68" s="163">
        <v>41756</v>
      </c>
    </row>
    <row r="69" spans="2:15" x14ac:dyDescent="0.2">
      <c r="B69" s="160" t="s">
        <v>327</v>
      </c>
      <c r="C69" s="171"/>
      <c r="D69" s="112"/>
      <c r="E69" s="177">
        <v>0</v>
      </c>
      <c r="F69" s="163">
        <v>0</v>
      </c>
      <c r="G69" s="163">
        <v>0</v>
      </c>
      <c r="H69" s="163">
        <v>0</v>
      </c>
      <c r="I69" s="163">
        <v>0</v>
      </c>
      <c r="J69" s="163">
        <v>0</v>
      </c>
      <c r="K69" s="163">
        <v>0</v>
      </c>
      <c r="L69" s="163">
        <v>55890</v>
      </c>
      <c r="M69" s="163">
        <v>55890</v>
      </c>
      <c r="N69" s="163">
        <v>55890</v>
      </c>
      <c r="O69" s="163">
        <v>64632</v>
      </c>
    </row>
    <row r="70" spans="2:15" x14ac:dyDescent="0.2">
      <c r="B70" s="209" t="s">
        <v>326</v>
      </c>
      <c r="C70" s="171"/>
      <c r="D70" s="112"/>
      <c r="E70" s="178"/>
      <c r="F70" s="112"/>
      <c r="G70" s="112"/>
      <c r="H70" s="112"/>
      <c r="I70" s="112"/>
      <c r="J70" s="112"/>
      <c r="K70" s="112"/>
      <c r="L70" s="112"/>
      <c r="M70" s="112"/>
      <c r="N70" s="112"/>
      <c r="O70" s="112"/>
    </row>
    <row r="71" spans="2:15" x14ac:dyDescent="0.2">
      <c r="B71" s="160" t="s">
        <v>27</v>
      </c>
      <c r="C71" s="171">
        <v>0.16669999999999999</v>
      </c>
      <c r="D71" s="112"/>
      <c r="E71" s="177">
        <v>1090861</v>
      </c>
      <c r="F71" s="163">
        <v>1090861</v>
      </c>
      <c r="G71" s="163">
        <v>1085786</v>
      </c>
      <c r="H71" s="163">
        <v>1085786</v>
      </c>
      <c r="I71" s="163">
        <v>1085786</v>
      </c>
      <c r="J71" s="163">
        <v>1085786</v>
      </c>
      <c r="K71" s="163">
        <v>1085786</v>
      </c>
      <c r="L71" s="163">
        <v>708469</v>
      </c>
      <c r="M71" s="163">
        <v>708469</v>
      </c>
      <c r="N71" s="163">
        <v>708469</v>
      </c>
      <c r="O71" s="163">
        <v>708469</v>
      </c>
    </row>
    <row r="72" spans="2:15" x14ac:dyDescent="0.2">
      <c r="B72" s="112" t="s">
        <v>325</v>
      </c>
      <c r="C72" s="171">
        <v>0.5</v>
      </c>
      <c r="D72" s="112"/>
      <c r="E72" s="177">
        <v>684025</v>
      </c>
      <c r="F72" s="163">
        <v>684025</v>
      </c>
      <c r="G72" s="163">
        <v>660000</v>
      </c>
      <c r="H72" s="163">
        <v>660000</v>
      </c>
      <c r="I72" s="163">
        <v>660000</v>
      </c>
      <c r="J72" s="163">
        <v>660000</v>
      </c>
      <c r="K72" s="163">
        <v>0</v>
      </c>
      <c r="L72" s="163">
        <v>0</v>
      </c>
      <c r="M72" s="163">
        <v>0</v>
      </c>
      <c r="N72" s="163">
        <v>0</v>
      </c>
      <c r="O72" s="163">
        <v>0</v>
      </c>
    </row>
    <row r="73" spans="2:15" x14ac:dyDescent="0.2">
      <c r="B73" s="112" t="s">
        <v>324</v>
      </c>
      <c r="C73" s="171">
        <v>1</v>
      </c>
      <c r="D73" s="112"/>
      <c r="E73" s="177">
        <v>0</v>
      </c>
      <c r="F73" s="163">
        <v>0</v>
      </c>
      <c r="G73" s="163">
        <v>0</v>
      </c>
      <c r="H73" s="163">
        <v>0</v>
      </c>
      <c r="I73" s="163">
        <v>0</v>
      </c>
      <c r="J73" s="163">
        <v>75136</v>
      </c>
      <c r="K73" s="163">
        <v>75136</v>
      </c>
      <c r="L73" s="163">
        <v>84485</v>
      </c>
      <c r="M73" s="163">
        <v>84375</v>
      </c>
      <c r="N73" s="163">
        <v>84985</v>
      </c>
      <c r="O73" s="163">
        <v>84985</v>
      </c>
    </row>
    <row r="74" spans="2:15" x14ac:dyDescent="0.2">
      <c r="B74" s="160" t="s">
        <v>323</v>
      </c>
      <c r="C74" s="171">
        <v>1</v>
      </c>
      <c r="D74" s="112"/>
      <c r="E74" s="177">
        <v>848701</v>
      </c>
      <c r="F74" s="163">
        <v>848547</v>
      </c>
      <c r="G74" s="163">
        <v>0</v>
      </c>
      <c r="H74" s="163">
        <v>0</v>
      </c>
      <c r="I74" s="163">
        <v>0</v>
      </c>
      <c r="J74" s="163">
        <v>122943</v>
      </c>
      <c r="K74" s="163">
        <v>122943</v>
      </c>
      <c r="L74" s="163">
        <v>123832</v>
      </c>
      <c r="M74" s="163">
        <v>123400</v>
      </c>
      <c r="N74" s="163">
        <v>122685</v>
      </c>
      <c r="O74" s="163">
        <v>122685</v>
      </c>
    </row>
    <row r="75" spans="2:15" x14ac:dyDescent="0.2">
      <c r="B75" s="160" t="s">
        <v>322</v>
      </c>
      <c r="C75" s="171">
        <v>1</v>
      </c>
      <c r="D75" s="112"/>
      <c r="E75" s="177">
        <v>0</v>
      </c>
      <c r="F75" s="163">
        <v>0</v>
      </c>
      <c r="G75" s="163">
        <v>850063</v>
      </c>
      <c r="H75" s="163">
        <v>850063</v>
      </c>
      <c r="I75" s="163">
        <v>924223</v>
      </c>
      <c r="J75" s="163">
        <v>801280</v>
      </c>
      <c r="K75" s="163">
        <v>801280</v>
      </c>
      <c r="L75" s="163">
        <v>801280</v>
      </c>
      <c r="M75" s="163">
        <v>804340</v>
      </c>
      <c r="N75" s="163">
        <v>669276</v>
      </c>
      <c r="O75" s="163">
        <v>669276</v>
      </c>
    </row>
    <row r="76" spans="2:15" x14ac:dyDescent="0.2">
      <c r="B76" s="160" t="s">
        <v>321</v>
      </c>
      <c r="C76" s="171">
        <v>1</v>
      </c>
      <c r="D76" s="112"/>
      <c r="E76" s="177">
        <v>223537</v>
      </c>
      <c r="F76" s="163">
        <v>223585</v>
      </c>
      <c r="G76" s="163">
        <v>219446</v>
      </c>
      <c r="H76" s="163">
        <v>219446</v>
      </c>
      <c r="I76" s="163">
        <v>219446</v>
      </c>
      <c r="J76" s="163">
        <v>199529</v>
      </c>
      <c r="K76" s="163">
        <v>199529</v>
      </c>
      <c r="L76" s="163">
        <v>199559</v>
      </c>
      <c r="M76" s="163">
        <v>204453</v>
      </c>
      <c r="N76" s="163">
        <v>203899</v>
      </c>
      <c r="O76" s="163">
        <v>203899</v>
      </c>
    </row>
    <row r="77" spans="2:15" x14ac:dyDescent="0.2">
      <c r="B77" s="160" t="s">
        <v>320</v>
      </c>
      <c r="C77" s="171">
        <v>1</v>
      </c>
      <c r="D77" s="112"/>
      <c r="E77" s="177">
        <v>3960423</v>
      </c>
      <c r="F77" s="163">
        <v>3960423</v>
      </c>
      <c r="G77" s="163">
        <v>3920155</v>
      </c>
      <c r="H77" s="163">
        <v>3922423</v>
      </c>
      <c r="I77" s="163">
        <v>3496687</v>
      </c>
      <c r="J77" s="163">
        <v>3496687</v>
      </c>
      <c r="K77" s="163">
        <v>3496687</v>
      </c>
      <c r="L77" s="163">
        <v>3325025</v>
      </c>
      <c r="M77" s="163">
        <v>3313662</v>
      </c>
      <c r="N77" s="163">
        <v>3302771</v>
      </c>
      <c r="O77" s="163">
        <v>3111295</v>
      </c>
    </row>
    <row r="78" spans="2:15" x14ac:dyDescent="0.2">
      <c r="B78" s="160" t="s">
        <v>319</v>
      </c>
      <c r="C78" s="171">
        <v>1</v>
      </c>
      <c r="D78" s="112"/>
      <c r="E78" s="177">
        <v>924864</v>
      </c>
      <c r="F78" s="163">
        <v>924864</v>
      </c>
      <c r="G78" s="163">
        <v>924864</v>
      </c>
      <c r="H78" s="163">
        <v>924862</v>
      </c>
      <c r="I78" s="163">
        <v>924862</v>
      </c>
      <c r="J78" s="163">
        <v>924862</v>
      </c>
      <c r="K78" s="163">
        <v>924662</v>
      </c>
      <c r="L78" s="163">
        <v>924862</v>
      </c>
      <c r="M78" s="163">
        <v>925363</v>
      </c>
      <c r="N78" s="163">
        <v>925159</v>
      </c>
      <c r="O78" s="163">
        <v>925159</v>
      </c>
    </row>
    <row r="79" spans="2:15" x14ac:dyDescent="0.2">
      <c r="B79" s="160" t="s">
        <v>318</v>
      </c>
      <c r="C79" s="171">
        <v>1</v>
      </c>
      <c r="D79" s="112"/>
      <c r="E79" s="177">
        <v>326066</v>
      </c>
      <c r="F79" s="163">
        <v>326052</v>
      </c>
      <c r="G79" s="163">
        <v>318736</v>
      </c>
      <c r="H79" s="163">
        <v>318736</v>
      </c>
      <c r="I79" s="163">
        <v>318736</v>
      </c>
      <c r="J79" s="163">
        <v>318736</v>
      </c>
      <c r="K79" s="163">
        <v>318736</v>
      </c>
      <c r="L79" s="163">
        <v>318736</v>
      </c>
      <c r="M79" s="163">
        <v>318736</v>
      </c>
      <c r="N79" s="163">
        <v>317038</v>
      </c>
      <c r="O79" s="163">
        <v>317026</v>
      </c>
    </row>
    <row r="80" spans="2:15" x14ac:dyDescent="0.2">
      <c r="B80" s="160" t="s">
        <v>317</v>
      </c>
      <c r="C80" s="171">
        <v>1</v>
      </c>
      <c r="D80" s="112"/>
      <c r="E80" s="177">
        <v>566683</v>
      </c>
      <c r="F80" s="163">
        <v>566897</v>
      </c>
      <c r="G80" s="163">
        <v>570607</v>
      </c>
      <c r="H80" s="163">
        <v>564851</v>
      </c>
      <c r="I80" s="163">
        <v>509504</v>
      </c>
      <c r="J80" s="163">
        <v>462008</v>
      </c>
      <c r="K80" s="163">
        <v>494119</v>
      </c>
      <c r="L80" s="163">
        <v>467682</v>
      </c>
      <c r="M80" s="163">
        <v>495513</v>
      </c>
      <c r="N80" s="163">
        <v>418648</v>
      </c>
      <c r="O80" s="163">
        <v>422411</v>
      </c>
    </row>
    <row r="81" spans="2:15" x14ac:dyDescent="0.2">
      <c r="B81" s="160" t="s">
        <v>316</v>
      </c>
      <c r="C81" s="171">
        <v>1</v>
      </c>
      <c r="D81" s="112"/>
      <c r="E81" s="177">
        <v>168900</v>
      </c>
      <c r="F81" s="163">
        <v>168900</v>
      </c>
      <c r="G81" s="163">
        <v>168900</v>
      </c>
      <c r="H81" s="163">
        <v>131400</v>
      </c>
      <c r="I81" s="163">
        <v>131400</v>
      </c>
      <c r="J81" s="163">
        <v>131400</v>
      </c>
      <c r="K81" s="163">
        <v>131400</v>
      </c>
      <c r="L81" s="163">
        <v>131400</v>
      </c>
      <c r="M81" s="163">
        <v>131400</v>
      </c>
      <c r="N81" s="163">
        <v>131400</v>
      </c>
      <c r="O81" s="163">
        <v>131400</v>
      </c>
    </row>
    <row r="82" spans="2:15" ht="14.25" x14ac:dyDescent="0.2">
      <c r="B82" s="160" t="s">
        <v>315</v>
      </c>
      <c r="C82" s="171">
        <v>0.5</v>
      </c>
      <c r="D82" s="112"/>
      <c r="E82" s="177">
        <v>540000</v>
      </c>
      <c r="F82" s="163">
        <v>540000</v>
      </c>
      <c r="G82" s="163">
        <v>540000</v>
      </c>
      <c r="H82" s="163">
        <v>540000</v>
      </c>
      <c r="I82" s="163">
        <v>540000</v>
      </c>
      <c r="J82" s="163">
        <v>540000</v>
      </c>
      <c r="K82" s="163">
        <v>540000</v>
      </c>
      <c r="L82" s="163">
        <v>0</v>
      </c>
      <c r="M82" s="163">
        <v>0</v>
      </c>
      <c r="N82" s="163">
        <v>0</v>
      </c>
      <c r="O82" s="163">
        <v>0</v>
      </c>
    </row>
    <row r="83" spans="2:15" x14ac:dyDescent="0.2">
      <c r="B83" s="160" t="s">
        <v>314</v>
      </c>
      <c r="C83" s="171">
        <v>1</v>
      </c>
      <c r="D83" s="112"/>
      <c r="E83" s="177">
        <v>1216180</v>
      </c>
      <c r="F83" s="163">
        <v>1216180</v>
      </c>
      <c r="G83" s="163">
        <v>1216180</v>
      </c>
      <c r="H83" s="163">
        <v>1216180</v>
      </c>
      <c r="I83" s="163">
        <v>1216180</v>
      </c>
      <c r="J83" s="163">
        <v>1216180</v>
      </c>
      <c r="K83" s="163">
        <v>634480</v>
      </c>
      <c r="L83" s="163">
        <v>0</v>
      </c>
      <c r="M83" s="163">
        <v>0</v>
      </c>
      <c r="N83" s="163">
        <v>0</v>
      </c>
      <c r="O83" s="163">
        <v>0</v>
      </c>
    </row>
    <row r="84" spans="2:15" x14ac:dyDescent="0.2">
      <c r="B84" s="209" t="s">
        <v>313</v>
      </c>
      <c r="C84" s="171"/>
      <c r="D84" s="112"/>
      <c r="E84" s="178"/>
      <c r="F84" s="112"/>
      <c r="G84" s="112"/>
      <c r="H84" s="112"/>
      <c r="I84" s="112"/>
      <c r="J84" s="112"/>
      <c r="K84" s="112"/>
      <c r="L84" s="112"/>
      <c r="M84" s="112"/>
      <c r="N84" s="112"/>
      <c r="O84" s="112"/>
    </row>
    <row r="85" spans="2:15" x14ac:dyDescent="0.2">
      <c r="B85" s="161" t="s">
        <v>28</v>
      </c>
      <c r="C85" s="171"/>
      <c r="D85" s="112"/>
      <c r="E85" s="178"/>
      <c r="F85" s="112"/>
      <c r="G85" s="112"/>
      <c r="H85" s="112"/>
      <c r="I85" s="112"/>
      <c r="J85" s="112"/>
      <c r="K85" s="112"/>
      <c r="L85" s="112"/>
      <c r="M85" s="112"/>
      <c r="N85" s="112"/>
      <c r="O85" s="112"/>
    </row>
    <row r="86" spans="2:15" x14ac:dyDescent="0.2">
      <c r="B86" s="160" t="s">
        <v>312</v>
      </c>
      <c r="C86" s="171">
        <v>0.5</v>
      </c>
      <c r="D86" s="112"/>
      <c r="E86" s="177">
        <v>59435</v>
      </c>
      <c r="F86" s="163">
        <v>59435</v>
      </c>
      <c r="G86" s="163">
        <v>59435</v>
      </c>
      <c r="H86" s="163">
        <v>59435</v>
      </c>
      <c r="I86" s="163">
        <v>59435</v>
      </c>
      <c r="J86" s="163">
        <v>59435</v>
      </c>
      <c r="K86" s="163">
        <v>59435</v>
      </c>
      <c r="L86" s="163">
        <v>59435</v>
      </c>
      <c r="M86" s="163">
        <v>59435</v>
      </c>
      <c r="N86" s="163">
        <v>59435</v>
      </c>
      <c r="O86" s="163">
        <v>59435</v>
      </c>
    </row>
    <row r="87" spans="2:15" x14ac:dyDescent="0.2">
      <c r="B87" s="112" t="s">
        <v>311</v>
      </c>
      <c r="C87" s="171">
        <v>1</v>
      </c>
      <c r="D87" s="112"/>
      <c r="E87" s="177">
        <v>174141</v>
      </c>
      <c r="F87" s="163">
        <v>174141</v>
      </c>
      <c r="G87" s="163">
        <v>159817</v>
      </c>
      <c r="H87" s="163">
        <v>159817</v>
      </c>
      <c r="I87" s="163">
        <v>157904</v>
      </c>
      <c r="J87" s="163">
        <v>161617</v>
      </c>
      <c r="K87" s="163">
        <v>161617</v>
      </c>
      <c r="L87" s="163">
        <v>161616</v>
      </c>
      <c r="M87" s="163">
        <v>121714</v>
      </c>
      <c r="N87" s="163">
        <v>121714</v>
      </c>
      <c r="O87" s="163">
        <v>121714</v>
      </c>
    </row>
    <row r="88" spans="2:15" x14ac:dyDescent="0.2">
      <c r="B88" s="112" t="s">
        <v>310</v>
      </c>
      <c r="C88" s="171">
        <v>1</v>
      </c>
      <c r="D88" s="112"/>
      <c r="E88" s="177">
        <v>107694</v>
      </c>
      <c r="F88" s="163">
        <v>107694</v>
      </c>
      <c r="G88" s="163">
        <v>107694</v>
      </c>
      <c r="H88" s="163">
        <v>97315</v>
      </c>
      <c r="I88" s="163">
        <v>90599</v>
      </c>
      <c r="J88" s="163">
        <v>90599</v>
      </c>
      <c r="K88" s="163">
        <v>90599</v>
      </c>
      <c r="L88" s="163">
        <v>64299</v>
      </c>
      <c r="M88" s="163">
        <v>64298</v>
      </c>
      <c r="N88" s="163">
        <v>64298</v>
      </c>
      <c r="O88" s="163">
        <v>64298</v>
      </c>
    </row>
    <row r="89" spans="2:15" x14ac:dyDescent="0.2">
      <c r="B89" s="112" t="s">
        <v>309</v>
      </c>
      <c r="C89" s="171"/>
      <c r="D89" s="112"/>
      <c r="E89" s="177">
        <v>0</v>
      </c>
      <c r="F89" s="163">
        <v>0</v>
      </c>
      <c r="G89" s="163">
        <v>0</v>
      </c>
      <c r="H89" s="163">
        <v>0</v>
      </c>
      <c r="I89" s="163">
        <v>0</v>
      </c>
      <c r="J89" s="163">
        <v>0</v>
      </c>
      <c r="K89" s="163">
        <v>47487</v>
      </c>
      <c r="L89" s="163">
        <v>47487</v>
      </c>
      <c r="M89" s="163">
        <v>47434</v>
      </c>
      <c r="N89" s="163">
        <v>47434</v>
      </c>
      <c r="O89" s="163">
        <v>47434</v>
      </c>
    </row>
    <row r="90" spans="2:15" x14ac:dyDescent="0.2">
      <c r="B90" s="161" t="s">
        <v>29</v>
      </c>
      <c r="C90" s="171"/>
      <c r="D90" s="112"/>
      <c r="E90" s="178"/>
      <c r="F90" s="112"/>
      <c r="G90" s="112"/>
      <c r="H90" s="112"/>
      <c r="I90" s="112"/>
      <c r="J90" s="112"/>
      <c r="K90" s="112"/>
      <c r="L90" s="112"/>
      <c r="M90" s="112"/>
      <c r="N90" s="112"/>
      <c r="O90" s="112"/>
    </row>
    <row r="91" spans="2:15" x14ac:dyDescent="0.2">
      <c r="B91" s="112" t="s">
        <v>308</v>
      </c>
      <c r="C91" s="171">
        <v>1</v>
      </c>
      <c r="D91" s="112"/>
      <c r="E91" s="177">
        <v>0</v>
      </c>
      <c r="F91" s="163">
        <v>0</v>
      </c>
      <c r="G91" s="163">
        <v>0</v>
      </c>
      <c r="H91" s="163">
        <v>0</v>
      </c>
      <c r="I91" s="163">
        <v>0</v>
      </c>
      <c r="J91" s="163">
        <v>21557</v>
      </c>
      <c r="K91" s="163">
        <v>18098</v>
      </c>
      <c r="L91" s="163">
        <v>17797</v>
      </c>
      <c r="M91" s="163">
        <v>24000</v>
      </c>
      <c r="N91" s="163">
        <v>20800</v>
      </c>
      <c r="O91" s="163">
        <v>20800</v>
      </c>
    </row>
    <row r="92" spans="2:15" x14ac:dyDescent="0.2">
      <c r="B92" s="160" t="s">
        <v>307</v>
      </c>
      <c r="C92" s="171">
        <v>0.5</v>
      </c>
      <c r="D92" s="112"/>
      <c r="E92" s="177">
        <v>0</v>
      </c>
      <c r="F92" s="163">
        <v>0</v>
      </c>
      <c r="G92" s="163">
        <v>0</v>
      </c>
      <c r="H92" s="163">
        <v>0</v>
      </c>
      <c r="I92" s="163">
        <v>0</v>
      </c>
      <c r="J92" s="163">
        <v>10000</v>
      </c>
      <c r="K92" s="163">
        <v>10000</v>
      </c>
      <c r="L92" s="163">
        <v>10000</v>
      </c>
      <c r="M92" s="163">
        <v>0</v>
      </c>
      <c r="N92" s="163">
        <v>0</v>
      </c>
      <c r="O92" s="163">
        <v>0</v>
      </c>
    </row>
    <row r="93" spans="2:15" x14ac:dyDescent="0.2">
      <c r="B93" s="161" t="s">
        <v>30</v>
      </c>
      <c r="C93" s="171"/>
      <c r="D93" s="112"/>
      <c r="E93" s="178"/>
      <c r="F93" s="112"/>
      <c r="G93" s="112"/>
      <c r="H93" s="112"/>
      <c r="I93" s="112"/>
      <c r="J93" s="112"/>
      <c r="K93" s="112"/>
      <c r="L93" s="112"/>
      <c r="M93" s="112"/>
      <c r="N93" s="112"/>
      <c r="O93" s="112"/>
    </row>
    <row r="94" spans="2:15" x14ac:dyDescent="0.2">
      <c r="B94" s="112" t="s">
        <v>306</v>
      </c>
      <c r="C94" s="171">
        <v>1</v>
      </c>
      <c r="D94" s="112"/>
      <c r="E94" s="177">
        <v>33303</v>
      </c>
      <c r="F94" s="163">
        <v>33303</v>
      </c>
      <c r="G94" s="163">
        <v>33610</v>
      </c>
      <c r="H94" s="163">
        <v>33599</v>
      </c>
      <c r="I94" s="163">
        <v>34024</v>
      </c>
      <c r="J94" s="163">
        <v>28462</v>
      </c>
      <c r="K94" s="163">
        <v>30412</v>
      </c>
      <c r="L94" s="163">
        <v>30412</v>
      </c>
      <c r="M94" s="163">
        <v>30412</v>
      </c>
      <c r="N94" s="163">
        <v>30412</v>
      </c>
      <c r="O94" s="163">
        <v>24091</v>
      </c>
    </row>
    <row r="95" spans="2:15" x14ac:dyDescent="0.2">
      <c r="B95" s="112" t="s">
        <v>305</v>
      </c>
      <c r="C95" s="171">
        <v>1</v>
      </c>
      <c r="D95" s="112"/>
      <c r="E95" s="177">
        <v>26403</v>
      </c>
      <c r="F95" s="163">
        <v>26403</v>
      </c>
      <c r="G95" s="163">
        <v>25000</v>
      </c>
      <c r="H95" s="163">
        <v>23750</v>
      </c>
      <c r="I95" s="163">
        <v>26276</v>
      </c>
      <c r="J95" s="163">
        <v>26276</v>
      </c>
      <c r="K95" s="163">
        <v>25777</v>
      </c>
      <c r="L95" s="163">
        <v>25777</v>
      </c>
      <c r="M95" s="163">
        <v>25777</v>
      </c>
      <c r="N95" s="163">
        <v>8014</v>
      </c>
      <c r="O95" s="163">
        <v>8014</v>
      </c>
    </row>
    <row r="96" spans="2:15" x14ac:dyDescent="0.2">
      <c r="B96" s="161" t="s">
        <v>31</v>
      </c>
      <c r="C96" s="171"/>
      <c r="D96" s="112"/>
      <c r="E96" s="178"/>
      <c r="F96" s="112"/>
      <c r="G96" s="112"/>
      <c r="H96" s="112"/>
      <c r="I96" s="112"/>
      <c r="J96" s="112"/>
      <c r="K96" s="112"/>
      <c r="L96" s="112"/>
      <c r="M96" s="112"/>
      <c r="N96" s="112"/>
      <c r="O96" s="112"/>
    </row>
    <row r="97" spans="2:15" x14ac:dyDescent="0.2">
      <c r="B97" s="112" t="s">
        <v>304</v>
      </c>
      <c r="C97" s="171">
        <v>0.5</v>
      </c>
      <c r="D97" s="112"/>
      <c r="E97" s="177">
        <v>0</v>
      </c>
      <c r="F97" s="163">
        <v>0</v>
      </c>
      <c r="G97" s="163">
        <v>0</v>
      </c>
      <c r="H97" s="163">
        <v>0</v>
      </c>
      <c r="I97" s="163">
        <v>0</v>
      </c>
      <c r="J97" s="163">
        <v>19371</v>
      </c>
      <c r="K97" s="163">
        <v>19458</v>
      </c>
      <c r="L97" s="163">
        <v>19439</v>
      </c>
      <c r="M97" s="163">
        <v>19379</v>
      </c>
      <c r="N97" s="163">
        <v>19379</v>
      </c>
      <c r="O97" s="163">
        <v>18015</v>
      </c>
    </row>
    <row r="98" spans="2:15" x14ac:dyDescent="0.2">
      <c r="B98" s="161" t="s">
        <v>32</v>
      </c>
      <c r="C98" s="171"/>
      <c r="D98" s="112"/>
      <c r="E98" s="178"/>
      <c r="F98" s="112"/>
      <c r="G98" s="112"/>
      <c r="H98" s="112"/>
      <c r="I98" s="112"/>
      <c r="J98" s="112"/>
      <c r="K98" s="112"/>
      <c r="L98" s="112"/>
      <c r="M98" s="112"/>
      <c r="N98" s="112"/>
      <c r="O98" s="112"/>
    </row>
    <row r="99" spans="2:15" x14ac:dyDescent="0.2">
      <c r="B99" s="112" t="s">
        <v>303</v>
      </c>
      <c r="C99" s="171">
        <v>1</v>
      </c>
      <c r="D99" s="112"/>
      <c r="E99" s="177">
        <v>110149</v>
      </c>
      <c r="F99" s="163">
        <v>110149</v>
      </c>
      <c r="G99" s="163">
        <v>110150</v>
      </c>
      <c r="H99" s="163">
        <v>110150</v>
      </c>
      <c r="I99" s="163">
        <v>110150</v>
      </c>
      <c r="J99" s="163">
        <v>110150</v>
      </c>
      <c r="K99" s="163">
        <v>94400</v>
      </c>
      <c r="L99" s="163">
        <v>94400</v>
      </c>
      <c r="M99" s="163">
        <v>94400</v>
      </c>
      <c r="N99" s="163">
        <v>94400</v>
      </c>
      <c r="O99" s="163">
        <v>64300</v>
      </c>
    </row>
    <row r="100" spans="2:15" x14ac:dyDescent="0.2">
      <c r="B100" s="112" t="s">
        <v>302</v>
      </c>
      <c r="C100" s="171">
        <v>1</v>
      </c>
      <c r="D100" s="112"/>
      <c r="E100" s="177">
        <v>25899</v>
      </c>
      <c r="F100" s="163">
        <v>25899</v>
      </c>
      <c r="G100" s="163">
        <v>25900</v>
      </c>
      <c r="H100" s="163">
        <v>25900</v>
      </c>
      <c r="I100" s="163">
        <v>25900</v>
      </c>
      <c r="J100" s="163">
        <v>25850</v>
      </c>
      <c r="K100" s="163">
        <v>25850</v>
      </c>
      <c r="L100" s="163">
        <v>25850</v>
      </c>
      <c r="M100" s="163">
        <v>17450</v>
      </c>
      <c r="N100" s="163">
        <v>17450</v>
      </c>
      <c r="O100" s="163">
        <v>17450</v>
      </c>
    </row>
    <row r="101" spans="2:15" x14ac:dyDescent="0.2">
      <c r="B101" s="160" t="s">
        <v>301</v>
      </c>
      <c r="C101" s="171">
        <v>1</v>
      </c>
      <c r="D101" s="112"/>
      <c r="E101" s="177">
        <v>116900</v>
      </c>
      <c r="F101" s="163">
        <v>116900</v>
      </c>
      <c r="G101" s="163">
        <v>116900</v>
      </c>
      <c r="H101" s="163">
        <v>116900</v>
      </c>
      <c r="I101" s="163">
        <v>116900</v>
      </c>
      <c r="J101" s="163">
        <v>117200</v>
      </c>
      <c r="K101" s="163">
        <v>117200</v>
      </c>
      <c r="L101" s="163">
        <v>117200</v>
      </c>
      <c r="M101" s="163">
        <v>117200</v>
      </c>
      <c r="N101" s="163">
        <v>117200</v>
      </c>
      <c r="O101" s="163">
        <v>117200</v>
      </c>
    </row>
    <row r="102" spans="2:15" ht="14.25" x14ac:dyDescent="0.2">
      <c r="B102" s="160" t="s">
        <v>300</v>
      </c>
      <c r="C102" s="171">
        <v>0.6</v>
      </c>
      <c r="D102" s="112"/>
      <c r="E102" s="177">
        <v>300000</v>
      </c>
      <c r="F102" s="163">
        <v>300000</v>
      </c>
      <c r="G102" s="163">
        <v>300000</v>
      </c>
      <c r="H102" s="163">
        <v>300000</v>
      </c>
      <c r="I102" s="163">
        <v>300000</v>
      </c>
      <c r="J102" s="163">
        <v>300000</v>
      </c>
      <c r="K102" s="163">
        <v>300000</v>
      </c>
      <c r="L102" s="163">
        <v>0</v>
      </c>
      <c r="M102" s="163">
        <v>0</v>
      </c>
      <c r="N102" s="163">
        <v>0</v>
      </c>
      <c r="O102" s="163">
        <v>0</v>
      </c>
    </row>
    <row r="103" spans="2:15" x14ac:dyDescent="0.2">
      <c r="B103" s="161" t="s">
        <v>549</v>
      </c>
      <c r="C103" s="171"/>
      <c r="D103" s="112"/>
      <c r="E103" s="177"/>
      <c r="F103" s="163"/>
      <c r="G103" s="163"/>
      <c r="H103" s="163"/>
      <c r="I103" s="163"/>
      <c r="J103" s="163"/>
      <c r="K103" s="163"/>
      <c r="L103" s="163"/>
      <c r="M103" s="163"/>
      <c r="N103" s="163"/>
      <c r="O103" s="163"/>
    </row>
    <row r="104" spans="2:15" ht="12" customHeight="1" x14ac:dyDescent="0.2">
      <c r="B104" s="160" t="s">
        <v>554</v>
      </c>
      <c r="C104" s="173" t="s">
        <v>604</v>
      </c>
      <c r="D104" s="112"/>
      <c r="E104" s="177">
        <v>509000</v>
      </c>
      <c r="F104" s="163">
        <v>509000</v>
      </c>
      <c r="G104" s="163">
        <v>0</v>
      </c>
      <c r="H104" s="163">
        <v>0</v>
      </c>
      <c r="I104" s="163">
        <v>0</v>
      </c>
      <c r="J104" s="163">
        <v>0</v>
      </c>
      <c r="K104" s="163">
        <v>0</v>
      </c>
      <c r="L104" s="163">
        <v>0</v>
      </c>
      <c r="M104" s="163">
        <v>0</v>
      </c>
      <c r="N104" s="163">
        <v>0</v>
      </c>
      <c r="O104" s="163">
        <v>0</v>
      </c>
    </row>
    <row r="105" spans="2:15" x14ac:dyDescent="0.2">
      <c r="B105" s="161" t="s">
        <v>245</v>
      </c>
      <c r="C105" s="171"/>
      <c r="D105" s="112"/>
      <c r="E105" s="178"/>
      <c r="F105" s="112"/>
      <c r="G105" s="112"/>
      <c r="H105" s="112"/>
      <c r="I105" s="112"/>
      <c r="J105" s="112"/>
      <c r="K105" s="112"/>
      <c r="L105" s="112"/>
      <c r="M105" s="112"/>
      <c r="N105" s="112"/>
      <c r="O105" s="112"/>
    </row>
    <row r="106" spans="2:15" x14ac:dyDescent="0.2">
      <c r="B106" s="160" t="s">
        <v>299</v>
      </c>
      <c r="C106" s="171">
        <v>1</v>
      </c>
      <c r="D106" s="112"/>
      <c r="E106" s="177">
        <v>0</v>
      </c>
      <c r="F106" s="163">
        <v>0</v>
      </c>
      <c r="G106" s="163">
        <v>0</v>
      </c>
      <c r="H106" s="163">
        <v>0</v>
      </c>
      <c r="I106" s="163">
        <v>179787</v>
      </c>
      <c r="J106" s="163">
        <v>179787</v>
      </c>
      <c r="K106" s="163">
        <v>179787</v>
      </c>
      <c r="L106" s="163">
        <v>179787</v>
      </c>
      <c r="M106" s="163">
        <v>179787</v>
      </c>
      <c r="N106" s="163">
        <v>166968</v>
      </c>
      <c r="O106" s="163">
        <v>179787</v>
      </c>
    </row>
    <row r="107" spans="2:15" x14ac:dyDescent="0.2">
      <c r="B107" s="161" t="s">
        <v>33</v>
      </c>
      <c r="C107" s="171"/>
      <c r="D107" s="112"/>
      <c r="E107" s="178"/>
      <c r="F107" s="112"/>
      <c r="G107" s="112"/>
      <c r="H107" s="112"/>
      <c r="I107" s="112"/>
      <c r="J107" s="112"/>
      <c r="K107" s="112"/>
      <c r="L107" s="112"/>
      <c r="M107" s="112"/>
      <c r="N107" s="112"/>
      <c r="O107" s="112"/>
    </row>
    <row r="108" spans="2:15" x14ac:dyDescent="0.2">
      <c r="B108" s="160" t="s">
        <v>298</v>
      </c>
      <c r="C108" s="171">
        <v>1</v>
      </c>
      <c r="D108" s="112"/>
      <c r="E108" s="177">
        <v>130322</v>
      </c>
      <c r="F108" s="163">
        <v>130322</v>
      </c>
      <c r="G108" s="163">
        <v>130322</v>
      </c>
      <c r="H108" s="163">
        <v>115322</v>
      </c>
      <c r="I108" s="163">
        <v>105322</v>
      </c>
      <c r="J108" s="163">
        <v>105322</v>
      </c>
      <c r="K108" s="163">
        <v>114222</v>
      </c>
      <c r="L108" s="163">
        <v>114222</v>
      </c>
      <c r="M108" s="163">
        <v>114222</v>
      </c>
      <c r="N108" s="163">
        <v>114222</v>
      </c>
      <c r="O108" s="163">
        <v>94222</v>
      </c>
    </row>
    <row r="109" spans="2:15" x14ac:dyDescent="0.2">
      <c r="B109" s="209" t="s">
        <v>297</v>
      </c>
      <c r="C109" s="171"/>
      <c r="D109" s="112"/>
      <c r="E109" s="178"/>
      <c r="F109" s="112"/>
      <c r="G109" s="112"/>
      <c r="H109" s="112"/>
      <c r="I109" s="112"/>
      <c r="J109" s="112"/>
      <c r="K109" s="112"/>
      <c r="L109" s="112"/>
      <c r="M109" s="112"/>
      <c r="N109" s="112"/>
      <c r="O109" s="112"/>
    </row>
    <row r="110" spans="2:15" x14ac:dyDescent="0.2">
      <c r="B110" s="161" t="s">
        <v>296</v>
      </c>
      <c r="C110" s="171"/>
      <c r="D110" s="112"/>
      <c r="E110" s="178"/>
      <c r="F110" s="112"/>
      <c r="G110" s="112"/>
      <c r="H110" s="112"/>
      <c r="I110" s="112"/>
      <c r="J110" s="112"/>
      <c r="K110" s="112"/>
      <c r="L110" s="112"/>
      <c r="M110" s="112"/>
      <c r="N110" s="112"/>
      <c r="O110" s="112"/>
    </row>
    <row r="111" spans="2:15" x14ac:dyDescent="0.2">
      <c r="B111" s="174" t="s">
        <v>34</v>
      </c>
      <c r="C111" s="173" t="s">
        <v>294</v>
      </c>
      <c r="D111" s="112"/>
      <c r="E111" s="179">
        <v>1457987</v>
      </c>
      <c r="F111" s="172">
        <v>1457987</v>
      </c>
      <c r="G111" s="172">
        <v>1457987</v>
      </c>
      <c r="H111" s="172">
        <v>1444874</v>
      </c>
      <c r="I111" s="172">
        <v>1409115</v>
      </c>
      <c r="J111" s="172">
        <v>1272060</v>
      </c>
      <c r="K111" s="172">
        <v>1272060</v>
      </c>
      <c r="L111" s="172">
        <v>1272060</v>
      </c>
      <c r="M111" s="172">
        <v>1272060</v>
      </c>
      <c r="N111" s="172">
        <v>1272060</v>
      </c>
      <c r="O111" s="172">
        <v>1272060</v>
      </c>
    </row>
    <row r="112" spans="2:15" x14ac:dyDescent="0.2">
      <c r="B112" s="174" t="s">
        <v>295</v>
      </c>
      <c r="C112" s="173" t="s">
        <v>294</v>
      </c>
      <c r="D112" s="112"/>
      <c r="E112" s="179">
        <v>331838</v>
      </c>
      <c r="F112" s="172">
        <v>331838</v>
      </c>
      <c r="G112" s="172">
        <v>331838</v>
      </c>
      <c r="H112" s="172">
        <v>331838</v>
      </c>
      <c r="I112" s="172">
        <v>231182</v>
      </c>
      <c r="J112" s="172">
        <v>240000</v>
      </c>
      <c r="K112" s="172">
        <v>240000</v>
      </c>
      <c r="L112" s="172">
        <v>240000</v>
      </c>
      <c r="M112" s="172">
        <v>240000</v>
      </c>
      <c r="N112" s="172">
        <v>115000</v>
      </c>
      <c r="O112" s="172">
        <v>115000</v>
      </c>
    </row>
    <row r="113" spans="2:15" x14ac:dyDescent="0.2">
      <c r="B113" s="174" t="s">
        <v>524</v>
      </c>
      <c r="C113" s="173">
        <v>0.25</v>
      </c>
      <c r="D113" s="112"/>
      <c r="E113" s="179">
        <v>423000</v>
      </c>
      <c r="F113" s="172">
        <v>191000</v>
      </c>
      <c r="G113" s="172">
        <v>155000</v>
      </c>
      <c r="H113" s="172">
        <v>0</v>
      </c>
      <c r="I113" s="172">
        <v>0</v>
      </c>
      <c r="J113" s="172">
        <v>0</v>
      </c>
      <c r="K113" s="172">
        <v>0</v>
      </c>
      <c r="L113" s="172">
        <v>0</v>
      </c>
      <c r="M113" s="172">
        <v>0</v>
      </c>
      <c r="N113" s="172">
        <v>0</v>
      </c>
      <c r="O113" s="172">
        <v>0</v>
      </c>
    </row>
    <row r="114" spans="2:15" x14ac:dyDescent="0.2">
      <c r="B114" s="161" t="s">
        <v>35</v>
      </c>
      <c r="C114" s="171"/>
      <c r="D114" s="112"/>
      <c r="E114" s="178"/>
      <c r="F114" s="112"/>
      <c r="G114" s="112"/>
      <c r="H114" s="112"/>
      <c r="I114" s="112"/>
      <c r="J114" s="112"/>
      <c r="K114" s="112"/>
      <c r="L114" s="112"/>
      <c r="M114" s="112"/>
      <c r="N114" s="112"/>
      <c r="O114" s="112"/>
    </row>
    <row r="115" spans="2:15" x14ac:dyDescent="0.2">
      <c r="B115" s="160" t="s">
        <v>293</v>
      </c>
      <c r="C115" s="171">
        <v>0.5</v>
      </c>
      <c r="D115" s="112"/>
      <c r="E115" s="177">
        <v>82400</v>
      </c>
      <c r="F115" s="163">
        <v>82400</v>
      </c>
      <c r="G115" s="163">
        <v>82400</v>
      </c>
      <c r="H115" s="163">
        <v>82400</v>
      </c>
      <c r="I115" s="163">
        <v>82400</v>
      </c>
      <c r="J115" s="163">
        <v>82400</v>
      </c>
      <c r="K115" s="163">
        <v>82400</v>
      </c>
      <c r="L115" s="163">
        <v>82400</v>
      </c>
      <c r="M115" s="163">
        <v>82400</v>
      </c>
      <c r="N115" s="163">
        <v>69000</v>
      </c>
      <c r="O115" s="163">
        <v>69000</v>
      </c>
    </row>
    <row r="116" spans="2:15" x14ac:dyDescent="0.2">
      <c r="B116" s="161" t="s">
        <v>292</v>
      </c>
      <c r="C116" s="171"/>
      <c r="D116" s="112"/>
      <c r="E116" s="178"/>
      <c r="F116" s="112"/>
      <c r="G116" s="112"/>
      <c r="H116" s="112"/>
      <c r="I116" s="112"/>
      <c r="J116" s="112"/>
      <c r="K116" s="112"/>
      <c r="L116" s="112"/>
      <c r="M116" s="112"/>
      <c r="N116" s="112"/>
      <c r="O116" s="112"/>
    </row>
    <row r="117" spans="2:15" x14ac:dyDescent="0.2">
      <c r="B117" s="112" t="s">
        <v>291</v>
      </c>
      <c r="C117" s="171">
        <v>0.33329999999999999</v>
      </c>
      <c r="D117" s="112"/>
      <c r="E117" s="177">
        <v>2615732</v>
      </c>
      <c r="F117" s="163">
        <v>2615732</v>
      </c>
      <c r="G117" s="163">
        <v>2131334</v>
      </c>
      <c r="H117" s="163">
        <v>2131334</v>
      </c>
      <c r="I117" s="163">
        <v>2130541</v>
      </c>
      <c r="J117" s="163">
        <v>2130541</v>
      </c>
      <c r="K117" s="163">
        <v>1519059</v>
      </c>
      <c r="L117" s="163">
        <v>1516780</v>
      </c>
      <c r="M117" s="163">
        <v>1502617</v>
      </c>
      <c r="N117" s="163">
        <v>1499456</v>
      </c>
      <c r="O117" s="163">
        <v>1115831</v>
      </c>
    </row>
    <row r="118" spans="2:15" x14ac:dyDescent="0.2">
      <c r="B118" s="161" t="s">
        <v>290</v>
      </c>
      <c r="C118" s="171"/>
      <c r="D118" s="112"/>
      <c r="E118" s="178"/>
      <c r="F118" s="112"/>
      <c r="G118" s="112"/>
      <c r="H118" s="112"/>
      <c r="I118" s="112"/>
      <c r="J118" s="112"/>
      <c r="K118" s="112"/>
      <c r="L118" s="112"/>
      <c r="M118" s="112"/>
      <c r="N118" s="112"/>
      <c r="O118" s="112"/>
    </row>
    <row r="119" spans="2:15" x14ac:dyDescent="0.2">
      <c r="B119" s="160" t="s">
        <v>289</v>
      </c>
      <c r="C119" s="171">
        <v>0.7</v>
      </c>
      <c r="D119" s="112"/>
      <c r="E119" s="177">
        <v>246936</v>
      </c>
      <c r="F119" s="163">
        <v>241926</v>
      </c>
      <c r="G119" s="163">
        <v>177735</v>
      </c>
      <c r="H119" s="163">
        <v>109419</v>
      </c>
      <c r="I119" s="163">
        <v>121659</v>
      </c>
      <c r="J119" s="163">
        <v>130000</v>
      </c>
      <c r="K119" s="163">
        <v>130000</v>
      </c>
      <c r="L119" s="163">
        <v>130000</v>
      </c>
      <c r="M119" s="163">
        <v>130000</v>
      </c>
      <c r="N119" s="163">
        <v>130000</v>
      </c>
      <c r="O119" s="163">
        <v>130000</v>
      </c>
    </row>
    <row r="120" spans="2:15" x14ac:dyDescent="0.2">
      <c r="B120" s="209" t="s">
        <v>288</v>
      </c>
      <c r="C120" s="171"/>
      <c r="D120" s="112"/>
      <c r="E120" s="178"/>
      <c r="F120" s="112"/>
      <c r="G120" s="112"/>
      <c r="H120" s="112"/>
      <c r="I120" s="112"/>
      <c r="J120" s="112"/>
      <c r="K120" s="112"/>
      <c r="L120" s="112"/>
      <c r="M120" s="112"/>
      <c r="N120" s="112"/>
      <c r="O120" s="112"/>
    </row>
    <row r="121" spans="2:15" x14ac:dyDescent="0.2">
      <c r="B121" s="161" t="s">
        <v>36</v>
      </c>
      <c r="C121" s="171"/>
      <c r="D121" s="112"/>
      <c r="E121" s="178"/>
      <c r="F121" s="112"/>
      <c r="G121" s="112"/>
      <c r="H121" s="112"/>
      <c r="I121" s="112"/>
      <c r="J121" s="112"/>
      <c r="K121" s="112"/>
      <c r="L121" s="112"/>
      <c r="M121" s="112"/>
      <c r="N121" s="112"/>
      <c r="O121" s="112"/>
    </row>
    <row r="122" spans="2:15" x14ac:dyDescent="0.2">
      <c r="B122" s="160" t="s">
        <v>287</v>
      </c>
      <c r="C122" s="171">
        <v>0.2</v>
      </c>
      <c r="D122" s="112"/>
      <c r="E122" s="177">
        <v>0</v>
      </c>
      <c r="F122" s="163">
        <v>0</v>
      </c>
      <c r="G122" s="163">
        <v>0</v>
      </c>
      <c r="H122" s="163">
        <v>0</v>
      </c>
      <c r="I122" s="163">
        <v>0</v>
      </c>
      <c r="J122" s="163">
        <v>0</v>
      </c>
      <c r="K122" s="163">
        <v>0</v>
      </c>
      <c r="L122" s="163">
        <v>3404968</v>
      </c>
      <c r="M122" s="163">
        <v>3412878</v>
      </c>
      <c r="N122" s="163">
        <v>3000000</v>
      </c>
      <c r="O122" s="163">
        <v>0</v>
      </c>
    </row>
    <row r="123" spans="2:15" x14ac:dyDescent="0.2">
      <c r="B123" s="161" t="s">
        <v>37</v>
      </c>
      <c r="C123" s="171"/>
      <c r="D123" s="112"/>
      <c r="E123" s="178"/>
      <c r="F123" s="112"/>
      <c r="G123" s="112"/>
      <c r="H123" s="112"/>
      <c r="I123" s="112"/>
      <c r="J123" s="112"/>
      <c r="K123" s="112"/>
      <c r="L123" s="112"/>
      <c r="M123" s="112"/>
      <c r="N123" s="112"/>
      <c r="O123" s="112"/>
    </row>
    <row r="124" spans="2:15" x14ac:dyDescent="0.2">
      <c r="B124" s="160" t="s">
        <v>286</v>
      </c>
      <c r="C124" s="171">
        <v>1</v>
      </c>
      <c r="D124" s="112"/>
      <c r="E124" s="177">
        <v>162930</v>
      </c>
      <c r="F124" s="163">
        <v>168163</v>
      </c>
      <c r="G124" s="163">
        <v>165292</v>
      </c>
      <c r="H124" s="163">
        <v>165292</v>
      </c>
      <c r="I124" s="163">
        <v>165292</v>
      </c>
      <c r="J124" s="163">
        <v>165292</v>
      </c>
      <c r="K124" s="163">
        <v>165292</v>
      </c>
      <c r="L124" s="163">
        <v>165292</v>
      </c>
      <c r="M124" s="163">
        <v>165292</v>
      </c>
      <c r="N124" s="163">
        <v>165292</v>
      </c>
      <c r="O124" s="163">
        <v>165292</v>
      </c>
    </row>
    <row r="125" spans="2:15" x14ac:dyDescent="0.2">
      <c r="B125" s="160" t="s">
        <v>285</v>
      </c>
      <c r="C125" s="171">
        <v>1</v>
      </c>
      <c r="D125" s="112"/>
      <c r="E125" s="177">
        <v>37297</v>
      </c>
      <c r="F125" s="163">
        <v>37297</v>
      </c>
      <c r="G125" s="163">
        <v>37569</v>
      </c>
      <c r="H125" s="163">
        <v>37569</v>
      </c>
      <c r="I125" s="163">
        <v>37569</v>
      </c>
      <c r="J125" s="163">
        <v>37569</v>
      </c>
      <c r="K125" s="163">
        <v>39339</v>
      </c>
      <c r="L125" s="163">
        <v>39339</v>
      </c>
      <c r="M125" s="163">
        <v>39339</v>
      </c>
      <c r="N125" s="163">
        <v>39339</v>
      </c>
      <c r="O125" s="163">
        <v>39339</v>
      </c>
    </row>
    <row r="126" spans="2:15" x14ac:dyDescent="0.2">
      <c r="B126" s="160" t="s">
        <v>284</v>
      </c>
      <c r="C126" s="171">
        <v>1</v>
      </c>
      <c r="D126" s="112"/>
      <c r="E126" s="177">
        <v>163342</v>
      </c>
      <c r="F126" s="163">
        <v>163342</v>
      </c>
      <c r="G126" s="163">
        <v>163341</v>
      </c>
      <c r="H126" s="163">
        <v>163341</v>
      </c>
      <c r="I126" s="163">
        <v>0</v>
      </c>
      <c r="J126" s="163">
        <v>0</v>
      </c>
      <c r="K126" s="163">
        <v>0</v>
      </c>
      <c r="L126" s="163">
        <v>0</v>
      </c>
      <c r="M126" s="163">
        <v>0</v>
      </c>
      <c r="N126" s="163">
        <v>0</v>
      </c>
      <c r="O126" s="163">
        <v>0</v>
      </c>
    </row>
    <row r="127" spans="2:15" x14ac:dyDescent="0.2">
      <c r="B127" s="160" t="s">
        <v>283</v>
      </c>
      <c r="C127" s="171">
        <v>1</v>
      </c>
      <c r="D127" s="112"/>
      <c r="E127" s="177">
        <v>419343</v>
      </c>
      <c r="F127" s="163">
        <v>419343</v>
      </c>
      <c r="G127" s="163">
        <v>419343</v>
      </c>
      <c r="H127" s="163">
        <v>372654</v>
      </c>
      <c r="I127" s="163">
        <v>0</v>
      </c>
      <c r="J127" s="163">
        <v>0</v>
      </c>
      <c r="K127" s="163">
        <v>0</v>
      </c>
      <c r="L127" s="163">
        <v>0</v>
      </c>
      <c r="M127" s="163">
        <v>0</v>
      </c>
      <c r="N127" s="163">
        <v>0</v>
      </c>
      <c r="O127" s="163">
        <v>0</v>
      </c>
    </row>
    <row r="128" spans="2:15" x14ac:dyDescent="0.2">
      <c r="B128" s="161" t="s">
        <v>38</v>
      </c>
      <c r="C128" s="171"/>
      <c r="D128" s="112"/>
      <c r="E128" s="178"/>
      <c r="F128" s="112"/>
      <c r="G128" s="112"/>
      <c r="H128" s="112"/>
      <c r="I128" s="112"/>
      <c r="J128" s="112"/>
      <c r="K128" s="112"/>
      <c r="L128" s="112"/>
      <c r="M128" s="112"/>
      <c r="N128" s="112"/>
      <c r="O128" s="112"/>
    </row>
    <row r="129" spans="2:15" x14ac:dyDescent="0.2">
      <c r="B129" s="160" t="s">
        <v>282</v>
      </c>
      <c r="C129" s="171">
        <v>1</v>
      </c>
      <c r="D129" s="112"/>
      <c r="E129" s="177">
        <v>1115103</v>
      </c>
      <c r="F129" s="163">
        <v>1115103</v>
      </c>
      <c r="G129" s="163">
        <v>1115103</v>
      </c>
      <c r="H129" s="163">
        <v>1115103</v>
      </c>
      <c r="I129" s="163">
        <v>1115103</v>
      </c>
      <c r="J129" s="163">
        <v>1115103</v>
      </c>
      <c r="K129" s="163">
        <v>1115103</v>
      </c>
      <c r="L129" s="163">
        <v>1115103</v>
      </c>
      <c r="M129" s="163">
        <v>1115103</v>
      </c>
      <c r="N129" s="163">
        <v>1115103</v>
      </c>
      <c r="O129" s="163">
        <v>1115103</v>
      </c>
    </row>
    <row r="130" spans="2:15" x14ac:dyDescent="0.2">
      <c r="B130" s="160" t="s">
        <v>281</v>
      </c>
      <c r="C130" s="171">
        <v>1</v>
      </c>
      <c r="D130" s="112"/>
      <c r="E130" s="177">
        <v>0</v>
      </c>
      <c r="F130" s="163">
        <v>0</v>
      </c>
      <c r="G130" s="163">
        <v>0</v>
      </c>
      <c r="H130" s="163">
        <v>170032</v>
      </c>
      <c r="I130" s="163">
        <v>170032</v>
      </c>
      <c r="J130" s="163">
        <v>170032</v>
      </c>
      <c r="K130" s="163">
        <v>170032</v>
      </c>
      <c r="L130" s="163">
        <v>170032</v>
      </c>
      <c r="M130" s="163">
        <v>170032</v>
      </c>
      <c r="N130" s="163">
        <v>165262</v>
      </c>
      <c r="O130" s="163">
        <v>155723</v>
      </c>
    </row>
    <row r="131" spans="2:15" x14ac:dyDescent="0.2">
      <c r="B131" s="160" t="s">
        <v>280</v>
      </c>
      <c r="C131" s="171">
        <v>1</v>
      </c>
      <c r="D131" s="112"/>
      <c r="E131" s="177">
        <v>56104</v>
      </c>
      <c r="F131" s="163">
        <v>56104</v>
      </c>
      <c r="G131" s="163">
        <v>56104</v>
      </c>
      <c r="H131" s="163">
        <v>56104</v>
      </c>
      <c r="I131" s="163">
        <v>56104</v>
      </c>
      <c r="J131" s="163">
        <v>56104</v>
      </c>
      <c r="K131" s="163">
        <v>56537</v>
      </c>
      <c r="L131" s="163">
        <v>56710</v>
      </c>
      <c r="M131" s="163">
        <v>56710</v>
      </c>
      <c r="N131" s="163">
        <v>56710</v>
      </c>
      <c r="O131" s="163">
        <v>56710</v>
      </c>
    </row>
    <row r="132" spans="2:15" x14ac:dyDescent="0.2">
      <c r="B132" s="112" t="s">
        <v>279</v>
      </c>
      <c r="C132" s="171">
        <v>1</v>
      </c>
      <c r="D132" s="112"/>
      <c r="E132" s="177">
        <v>378789</v>
      </c>
      <c r="F132" s="163">
        <v>378789</v>
      </c>
      <c r="G132" s="163">
        <v>378789</v>
      </c>
      <c r="H132" s="163">
        <v>378789</v>
      </c>
      <c r="I132" s="163">
        <v>378790</v>
      </c>
      <c r="J132" s="163">
        <v>378790</v>
      </c>
      <c r="K132" s="163">
        <v>378790</v>
      </c>
      <c r="L132" s="163">
        <v>378790</v>
      </c>
      <c r="M132" s="163">
        <v>379939</v>
      </c>
      <c r="N132" s="163">
        <v>379939</v>
      </c>
      <c r="O132" s="163">
        <v>379939</v>
      </c>
    </row>
    <row r="133" spans="2:15" x14ac:dyDescent="0.2">
      <c r="B133" s="160" t="s">
        <v>278</v>
      </c>
      <c r="C133" s="171">
        <v>1</v>
      </c>
      <c r="D133" s="112"/>
      <c r="E133" s="177">
        <v>0</v>
      </c>
      <c r="F133" s="163">
        <v>0</v>
      </c>
      <c r="G133" s="163">
        <v>0</v>
      </c>
      <c r="H133" s="163">
        <v>130718</v>
      </c>
      <c r="I133" s="163">
        <v>130718</v>
      </c>
      <c r="J133" s="163">
        <v>181592</v>
      </c>
      <c r="K133" s="163">
        <v>180346</v>
      </c>
      <c r="L133" s="163">
        <v>180346</v>
      </c>
      <c r="M133" s="163">
        <v>180346</v>
      </c>
      <c r="N133" s="163">
        <v>180346</v>
      </c>
      <c r="O133" s="163">
        <v>130584</v>
      </c>
    </row>
    <row r="134" spans="2:15" x14ac:dyDescent="0.2">
      <c r="B134" s="160" t="s">
        <v>277</v>
      </c>
      <c r="C134" s="171">
        <v>1</v>
      </c>
      <c r="D134" s="112"/>
      <c r="E134" s="177">
        <v>251709</v>
      </c>
      <c r="F134" s="163">
        <v>251709</v>
      </c>
      <c r="G134" s="163">
        <v>251709</v>
      </c>
      <c r="H134" s="163">
        <v>235811</v>
      </c>
      <c r="I134" s="163">
        <v>219841</v>
      </c>
      <c r="J134" s="163">
        <v>218323</v>
      </c>
      <c r="K134" s="163">
        <v>218323</v>
      </c>
      <c r="L134" s="163">
        <v>221502</v>
      </c>
      <c r="M134" s="163">
        <v>221502</v>
      </c>
      <c r="N134" s="163">
        <v>213553</v>
      </c>
      <c r="O134" s="163">
        <v>215143</v>
      </c>
    </row>
    <row r="135" spans="2:15" x14ac:dyDescent="0.2">
      <c r="B135" s="160"/>
      <c r="C135" s="170"/>
      <c r="D135" s="112"/>
      <c r="E135" s="112"/>
      <c r="F135" s="112"/>
      <c r="G135" s="112"/>
      <c r="H135" s="112"/>
      <c r="I135" s="112"/>
      <c r="J135" s="112"/>
      <c r="K135" s="112"/>
      <c r="L135" s="112"/>
      <c r="M135" s="112"/>
      <c r="N135" s="112"/>
      <c r="O135" s="112"/>
    </row>
    <row r="136" spans="2:15" x14ac:dyDescent="0.2">
      <c r="B136" s="112"/>
      <c r="C136" s="112"/>
      <c r="D136" s="112"/>
      <c r="E136" s="112"/>
      <c r="F136" s="112"/>
      <c r="G136" s="112"/>
      <c r="H136" s="112"/>
      <c r="I136" s="112"/>
      <c r="J136" s="112"/>
      <c r="K136" s="112"/>
      <c r="L136" s="112"/>
      <c r="M136" s="112"/>
      <c r="N136" s="112"/>
      <c r="O136" s="112"/>
    </row>
    <row r="137" spans="2:15" x14ac:dyDescent="0.2">
      <c r="B137" s="166" t="s">
        <v>276</v>
      </c>
      <c r="C137" s="165"/>
      <c r="D137" s="165"/>
      <c r="E137" s="164">
        <f>SUM(E8:E136)</f>
        <v>35922295</v>
      </c>
      <c r="F137" s="164">
        <v>34700251</v>
      </c>
      <c r="G137" s="164">
        <f>SUM(G8:G136)</f>
        <v>34317084</v>
      </c>
      <c r="H137" s="164">
        <f>SUM(H8:H136)</f>
        <v>33809296</v>
      </c>
      <c r="I137" s="164">
        <v>30472059</v>
      </c>
      <c r="J137" s="164">
        <v>29875256</v>
      </c>
      <c r="K137" s="164">
        <v>27848957</v>
      </c>
      <c r="L137" s="164">
        <v>28819040</v>
      </c>
      <c r="M137" s="164">
        <v>28339180</v>
      </c>
      <c r="N137" s="164">
        <v>27067390</v>
      </c>
      <c r="O137" s="164">
        <v>21834187</v>
      </c>
    </row>
    <row r="138" spans="2:15" x14ac:dyDescent="0.2">
      <c r="B138" s="161"/>
      <c r="C138" s="112"/>
      <c r="D138" s="112"/>
      <c r="E138" s="163"/>
      <c r="F138" s="163"/>
      <c r="G138" s="163"/>
      <c r="H138" s="163"/>
      <c r="I138" s="112"/>
      <c r="J138" s="112"/>
      <c r="K138" s="112"/>
      <c r="L138" s="112"/>
      <c r="M138" s="112"/>
      <c r="N138" s="112"/>
      <c r="O138" s="112"/>
    </row>
    <row r="139" spans="2:15" x14ac:dyDescent="0.2">
      <c r="B139" s="168" t="s">
        <v>275</v>
      </c>
      <c r="C139" s="112"/>
      <c r="D139" s="112"/>
      <c r="E139" s="112"/>
      <c r="F139" s="112"/>
      <c r="G139" s="112"/>
      <c r="H139" s="112"/>
      <c r="I139" s="112"/>
      <c r="J139" s="112"/>
      <c r="K139" s="112"/>
      <c r="L139" s="112"/>
      <c r="M139" s="112"/>
      <c r="N139" s="112"/>
      <c r="O139" s="112"/>
    </row>
    <row r="140" spans="2:15" x14ac:dyDescent="0.2">
      <c r="B140" s="168" t="s">
        <v>602</v>
      </c>
      <c r="C140" s="112"/>
      <c r="D140" s="112"/>
      <c r="E140" s="112"/>
      <c r="F140" s="112"/>
      <c r="G140" s="112"/>
      <c r="H140" s="112"/>
      <c r="I140" s="112"/>
      <c r="J140" s="112"/>
      <c r="K140" s="112"/>
      <c r="L140" s="112"/>
      <c r="M140" s="112"/>
      <c r="N140" s="112"/>
      <c r="O140" s="112"/>
    </row>
    <row r="141" spans="2:15" x14ac:dyDescent="0.2">
      <c r="B141" s="169" t="s">
        <v>274</v>
      </c>
      <c r="C141" s="112"/>
      <c r="D141" s="112"/>
      <c r="E141" s="112"/>
      <c r="F141" s="112"/>
      <c r="G141" s="112"/>
      <c r="H141" s="112"/>
      <c r="I141" s="112"/>
      <c r="J141" s="112"/>
      <c r="K141" s="112"/>
      <c r="L141" s="112"/>
      <c r="M141" s="112"/>
      <c r="N141" s="112"/>
      <c r="O141" s="112"/>
    </row>
    <row r="142" spans="2:15" x14ac:dyDescent="0.2">
      <c r="B142" s="168" t="s">
        <v>273</v>
      </c>
      <c r="C142" s="112"/>
      <c r="D142" s="112"/>
      <c r="E142" s="112"/>
      <c r="F142" s="112"/>
      <c r="G142" s="112"/>
      <c r="H142" s="112"/>
      <c r="I142" s="112"/>
      <c r="J142" s="112"/>
      <c r="K142" s="112"/>
      <c r="L142" s="112"/>
      <c r="M142" s="112"/>
      <c r="N142" s="112"/>
      <c r="O142" s="112"/>
    </row>
    <row r="143" spans="2:15" x14ac:dyDescent="0.2">
      <c r="B143" s="168" t="s">
        <v>272</v>
      </c>
      <c r="C143" s="112"/>
      <c r="D143" s="112"/>
      <c r="E143" s="112"/>
      <c r="F143" s="112"/>
      <c r="G143" s="112"/>
      <c r="H143" s="112"/>
      <c r="I143" s="112"/>
      <c r="J143" s="112"/>
      <c r="K143" s="112"/>
      <c r="L143" s="112"/>
      <c r="M143" s="112"/>
      <c r="N143" s="112"/>
      <c r="O143" s="112"/>
    </row>
    <row r="144" spans="2:15" x14ac:dyDescent="0.2">
      <c r="B144" s="168" t="s">
        <v>271</v>
      </c>
      <c r="C144" s="112"/>
      <c r="D144" s="112"/>
      <c r="E144" s="112"/>
      <c r="F144" s="112"/>
      <c r="G144" s="112"/>
      <c r="H144" s="112"/>
      <c r="I144" s="112"/>
      <c r="J144" s="112"/>
      <c r="K144" s="112"/>
      <c r="L144" s="112"/>
      <c r="M144" s="112"/>
      <c r="N144" s="112"/>
      <c r="O144" s="112"/>
    </row>
    <row r="145" spans="2:15" x14ac:dyDescent="0.2">
      <c r="B145" s="168" t="s">
        <v>270</v>
      </c>
      <c r="C145" s="112"/>
      <c r="D145" s="112"/>
      <c r="E145" s="112"/>
      <c r="F145" s="112"/>
      <c r="G145" s="112"/>
      <c r="H145" s="112"/>
      <c r="I145" s="112"/>
      <c r="J145" s="112"/>
      <c r="K145" s="112"/>
      <c r="L145" s="112"/>
      <c r="M145" s="112"/>
      <c r="N145" s="112"/>
      <c r="O145" s="112"/>
    </row>
    <row r="146" spans="2:15" x14ac:dyDescent="0.2">
      <c r="B146" s="168" t="s">
        <v>269</v>
      </c>
      <c r="C146" s="112"/>
      <c r="D146" s="112"/>
      <c r="E146" s="112"/>
      <c r="F146" s="112"/>
      <c r="G146" s="112"/>
      <c r="H146" s="112"/>
      <c r="I146" s="112"/>
      <c r="J146" s="112"/>
      <c r="K146" s="112"/>
      <c r="L146" s="112"/>
      <c r="M146" s="112"/>
      <c r="N146" s="112"/>
      <c r="O146" s="112"/>
    </row>
    <row r="147" spans="2:15" x14ac:dyDescent="0.2">
      <c r="B147" s="168" t="s">
        <v>603</v>
      </c>
      <c r="C147" s="112"/>
      <c r="D147" s="112"/>
      <c r="E147" s="112"/>
      <c r="F147" s="112"/>
      <c r="G147" s="112"/>
      <c r="H147" s="112"/>
      <c r="I147" s="112"/>
      <c r="J147" s="112"/>
      <c r="K147" s="112"/>
      <c r="L147" s="112"/>
      <c r="M147" s="112"/>
      <c r="N147" s="112"/>
      <c r="O147" s="112"/>
    </row>
    <row r="148" spans="2:15" x14ac:dyDescent="0.2">
      <c r="B148" s="168"/>
      <c r="C148" s="112"/>
      <c r="D148" s="112"/>
      <c r="E148" s="112"/>
      <c r="F148" s="112"/>
      <c r="G148" s="112"/>
      <c r="H148" s="112"/>
      <c r="I148" s="112"/>
      <c r="J148" s="112"/>
      <c r="K148" s="112"/>
      <c r="L148" s="112"/>
      <c r="M148" s="112"/>
      <c r="N148" s="112"/>
      <c r="O148" s="112"/>
    </row>
    <row r="149" spans="2:15" ht="15.75" x14ac:dyDescent="0.25">
      <c r="B149" s="161"/>
      <c r="C149" s="112"/>
      <c r="D149" s="112"/>
      <c r="E149" s="482" t="s">
        <v>268</v>
      </c>
      <c r="F149" s="478"/>
      <c r="G149" s="478"/>
      <c r="H149" s="478"/>
      <c r="I149" s="478"/>
      <c r="J149" s="478"/>
      <c r="K149" s="478"/>
      <c r="L149" s="478"/>
      <c r="M149" s="478"/>
      <c r="N149" s="478"/>
      <c r="O149" s="478"/>
    </row>
    <row r="150" spans="2:15" x14ac:dyDescent="0.2">
      <c r="B150" s="112"/>
      <c r="C150" s="112"/>
      <c r="D150" s="112"/>
      <c r="E150" s="112"/>
      <c r="F150" s="112"/>
      <c r="G150" s="112"/>
      <c r="H150" s="112"/>
      <c r="I150" s="112"/>
      <c r="J150" s="112"/>
      <c r="K150" s="112"/>
      <c r="L150" s="112"/>
      <c r="M150" s="112"/>
      <c r="N150" s="112"/>
      <c r="O150" s="112"/>
    </row>
    <row r="151" spans="2:15" x14ac:dyDescent="0.2">
      <c r="B151" s="160" t="s">
        <v>7</v>
      </c>
      <c r="C151" s="112"/>
      <c r="D151" s="112"/>
      <c r="E151" s="163">
        <v>9326215</v>
      </c>
      <c r="F151" s="163">
        <v>9326309</v>
      </c>
      <c r="G151" s="163">
        <v>9274737</v>
      </c>
      <c r="H151" s="163">
        <v>9233749</v>
      </c>
      <c r="I151" s="163">
        <v>8826824</v>
      </c>
      <c r="J151" s="163">
        <v>8834547</v>
      </c>
      <c r="K151" s="163">
        <v>8284758</v>
      </c>
      <c r="L151" s="163">
        <v>7085330</v>
      </c>
      <c r="M151" s="163">
        <v>7109711</v>
      </c>
      <c r="N151" s="163">
        <v>6884330</v>
      </c>
      <c r="O151" s="163">
        <v>6696605</v>
      </c>
    </row>
    <row r="152" spans="2:15" x14ac:dyDescent="0.2">
      <c r="B152" s="160" t="s">
        <v>39</v>
      </c>
      <c r="C152" s="112"/>
      <c r="D152" s="112"/>
      <c r="E152" s="163">
        <v>2164873</v>
      </c>
      <c r="F152" s="163">
        <v>2158569</v>
      </c>
      <c r="G152" s="163">
        <v>2769314</v>
      </c>
      <c r="H152" s="163">
        <v>4083172</v>
      </c>
      <c r="I152" s="163">
        <v>4127538</v>
      </c>
      <c r="J152" s="163">
        <v>3671902</v>
      </c>
      <c r="K152" s="163">
        <v>3602657</v>
      </c>
      <c r="L152" s="163">
        <v>3690626</v>
      </c>
      <c r="M152" s="163">
        <v>3738394</v>
      </c>
      <c r="N152" s="163">
        <v>3990556</v>
      </c>
      <c r="O152" s="163">
        <v>4270429</v>
      </c>
    </row>
    <row r="153" spans="2:15" x14ac:dyDescent="0.2">
      <c r="B153" s="112" t="s">
        <v>4</v>
      </c>
      <c r="C153" s="112"/>
      <c r="D153" s="112"/>
      <c r="E153" s="163">
        <v>4894679</v>
      </c>
      <c r="F153" s="163">
        <v>4895612</v>
      </c>
      <c r="G153" s="163">
        <v>4820088</v>
      </c>
      <c r="H153" s="163">
        <v>4814241</v>
      </c>
      <c r="I153" s="163">
        <v>4679597</v>
      </c>
      <c r="J153" s="163">
        <v>4598323</v>
      </c>
      <c r="K153" s="163">
        <v>4551282</v>
      </c>
      <c r="L153" s="163">
        <v>4294225</v>
      </c>
      <c r="M153" s="163">
        <v>4102845</v>
      </c>
      <c r="N153" s="163">
        <v>3527026</v>
      </c>
      <c r="O153" s="163">
        <v>2679174</v>
      </c>
    </row>
    <row r="154" spans="2:15" x14ac:dyDescent="0.2">
      <c r="B154" s="112" t="s">
        <v>41</v>
      </c>
      <c r="C154" s="112"/>
      <c r="D154" s="112"/>
      <c r="E154" s="163">
        <v>3818428</v>
      </c>
      <c r="F154" s="163">
        <v>3823661</v>
      </c>
      <c r="G154" s="163">
        <v>3296643</v>
      </c>
      <c r="H154" s="163">
        <v>3508166</v>
      </c>
      <c r="I154" s="163">
        <v>3120311</v>
      </c>
      <c r="J154" s="163">
        <v>3189625</v>
      </c>
      <c r="K154" s="163">
        <v>3229211</v>
      </c>
      <c r="L154" s="163">
        <v>3205961</v>
      </c>
      <c r="M154" s="163">
        <v>3164957</v>
      </c>
      <c r="N154" s="163">
        <v>3118456</v>
      </c>
      <c r="O154" s="163">
        <v>3017143</v>
      </c>
    </row>
    <row r="155" spans="2:15" x14ac:dyDescent="0.2">
      <c r="B155" s="112" t="s">
        <v>266</v>
      </c>
      <c r="C155" s="112"/>
      <c r="D155" s="112"/>
      <c r="E155" s="163">
        <v>0</v>
      </c>
      <c r="F155" s="163">
        <v>0</v>
      </c>
      <c r="G155" s="163">
        <v>0</v>
      </c>
      <c r="H155" s="163">
        <v>0</v>
      </c>
      <c r="I155" s="163">
        <v>0</v>
      </c>
      <c r="J155" s="163">
        <v>0</v>
      </c>
      <c r="K155" s="163">
        <v>0</v>
      </c>
      <c r="L155" s="163">
        <v>0</v>
      </c>
      <c r="M155" s="163">
        <v>0</v>
      </c>
      <c r="N155" s="163">
        <v>0</v>
      </c>
      <c r="O155" s="163">
        <v>0</v>
      </c>
    </row>
    <row r="156" spans="2:15" x14ac:dyDescent="0.2">
      <c r="B156" s="166" t="s">
        <v>216</v>
      </c>
      <c r="C156" s="167"/>
      <c r="D156" s="167"/>
      <c r="E156" s="164">
        <f>SUM(E151:E155)</f>
        <v>20204195</v>
      </c>
      <c r="F156" s="164">
        <v>20204151</v>
      </c>
      <c r="G156" s="164">
        <v>20160782</v>
      </c>
      <c r="H156" s="164">
        <v>21639328</v>
      </c>
      <c r="I156" s="164">
        <v>20754270</v>
      </c>
      <c r="J156" s="164">
        <v>20294397</v>
      </c>
      <c r="K156" s="164">
        <v>19667908</v>
      </c>
      <c r="L156" s="164">
        <v>18276142</v>
      </c>
      <c r="M156" s="164">
        <v>18115907</v>
      </c>
      <c r="N156" s="164">
        <v>17520368</v>
      </c>
      <c r="O156" s="164">
        <v>16663351</v>
      </c>
    </row>
    <row r="157" spans="2:15" x14ac:dyDescent="0.2">
      <c r="B157" s="112"/>
      <c r="C157" s="112"/>
      <c r="D157" s="112"/>
      <c r="E157" s="112"/>
      <c r="F157" s="112"/>
      <c r="G157" s="112"/>
      <c r="H157" s="112"/>
      <c r="I157" s="112"/>
      <c r="J157" s="112"/>
      <c r="K157" s="112"/>
      <c r="L157" s="112"/>
      <c r="M157" s="112"/>
      <c r="N157" s="112"/>
      <c r="O157" s="112"/>
    </row>
    <row r="158" spans="2:15" x14ac:dyDescent="0.2">
      <c r="B158" s="160" t="s">
        <v>7</v>
      </c>
      <c r="C158" s="112"/>
      <c r="D158" s="112"/>
      <c r="E158" s="163">
        <v>684025</v>
      </c>
      <c r="F158" s="163">
        <v>684025</v>
      </c>
      <c r="G158" s="163">
        <v>660000</v>
      </c>
      <c r="H158" s="163">
        <v>660000</v>
      </c>
      <c r="I158" s="163">
        <v>660000</v>
      </c>
      <c r="J158" s="163">
        <v>660000</v>
      </c>
      <c r="K158" s="163">
        <v>0</v>
      </c>
      <c r="L158" s="163">
        <v>0</v>
      </c>
      <c r="M158" s="163">
        <v>0</v>
      </c>
      <c r="N158" s="163">
        <v>0</v>
      </c>
      <c r="O158" s="163">
        <v>0</v>
      </c>
    </row>
    <row r="159" spans="2:15" x14ac:dyDescent="0.2">
      <c r="B159" s="160" t="s">
        <v>39</v>
      </c>
      <c r="C159" s="112"/>
      <c r="D159" s="112"/>
      <c r="E159" s="163">
        <v>6552356</v>
      </c>
      <c r="F159" s="163">
        <v>6320356</v>
      </c>
      <c r="G159" s="163">
        <v>5786412</v>
      </c>
      <c r="H159" s="163">
        <v>5618299</v>
      </c>
      <c r="I159" s="163">
        <v>5481316</v>
      </c>
      <c r="J159" s="163">
        <v>5333975</v>
      </c>
      <c r="K159" s="163">
        <v>4722178</v>
      </c>
      <c r="L159" s="163">
        <v>4565303</v>
      </c>
      <c r="M159" s="163">
        <v>4503328</v>
      </c>
      <c r="N159" s="163">
        <v>4245450</v>
      </c>
      <c r="O159" s="163">
        <v>3023670</v>
      </c>
    </row>
    <row r="160" spans="2:15" x14ac:dyDescent="0.2">
      <c r="B160" s="112" t="s">
        <v>4</v>
      </c>
      <c r="C160" s="112"/>
      <c r="D160" s="112"/>
      <c r="E160" s="163">
        <v>7582284</v>
      </c>
      <c r="F160" s="163">
        <v>6592284</v>
      </c>
      <c r="G160" s="163">
        <v>6810455</v>
      </c>
      <c r="H160" s="163">
        <v>4992236</v>
      </c>
      <c r="I160" s="163">
        <v>2677038</v>
      </c>
      <c r="J160" s="163">
        <v>2658078</v>
      </c>
      <c r="K160" s="163">
        <v>2529978</v>
      </c>
      <c r="L160" s="163">
        <v>2483753</v>
      </c>
      <c r="M160" s="163">
        <v>2228253</v>
      </c>
      <c r="N160" s="163">
        <v>2222758</v>
      </c>
      <c r="O160" s="163">
        <v>2069716</v>
      </c>
    </row>
    <row r="161" spans="2:18" x14ac:dyDescent="0.2">
      <c r="B161" s="112" t="s">
        <v>41</v>
      </c>
      <c r="C161" s="112"/>
      <c r="D161" s="112"/>
      <c r="E161" s="163">
        <v>59435</v>
      </c>
      <c r="F161" s="163">
        <v>59435</v>
      </c>
      <c r="G161" s="163">
        <v>59435</v>
      </c>
      <c r="H161" s="163">
        <v>59435</v>
      </c>
      <c r="I161" s="163">
        <v>59435</v>
      </c>
      <c r="J161" s="163">
        <v>88806</v>
      </c>
      <c r="K161" s="163">
        <v>88893</v>
      </c>
      <c r="L161" s="163">
        <v>3493842</v>
      </c>
      <c r="M161" s="163">
        <v>3491692</v>
      </c>
      <c r="N161" s="163">
        <v>3078814</v>
      </c>
      <c r="O161" s="163">
        <v>77450</v>
      </c>
    </row>
    <row r="162" spans="2:18" x14ac:dyDescent="0.2">
      <c r="B162" s="112" t="s">
        <v>266</v>
      </c>
      <c r="C162" s="112"/>
      <c r="D162" s="112"/>
      <c r="E162" s="163">
        <v>840000</v>
      </c>
      <c r="F162" s="163">
        <v>840000</v>
      </c>
      <c r="G162" s="163">
        <v>840000</v>
      </c>
      <c r="H162" s="163">
        <v>840000</v>
      </c>
      <c r="I162" s="163">
        <v>840000</v>
      </c>
      <c r="J162" s="163">
        <v>840000</v>
      </c>
      <c r="K162" s="163">
        <v>840000</v>
      </c>
      <c r="L162" s="163">
        <v>0</v>
      </c>
      <c r="M162" s="163">
        <v>0</v>
      </c>
      <c r="N162" s="163">
        <v>0</v>
      </c>
      <c r="O162" s="163">
        <v>0</v>
      </c>
    </row>
    <row r="163" spans="2:18" x14ac:dyDescent="0.2">
      <c r="B163" s="166" t="s">
        <v>267</v>
      </c>
      <c r="C163" s="165"/>
      <c r="D163" s="165"/>
      <c r="E163" s="164">
        <f>SUM(E158:E162)</f>
        <v>15718100</v>
      </c>
      <c r="F163" s="164">
        <v>14496100</v>
      </c>
      <c r="G163" s="164">
        <v>14156302</v>
      </c>
      <c r="H163" s="164">
        <v>12169970</v>
      </c>
      <c r="I163" s="164">
        <v>9717789</v>
      </c>
      <c r="J163" s="164">
        <v>9580859</v>
      </c>
      <c r="K163" s="164">
        <v>8181049</v>
      </c>
      <c r="L163" s="164">
        <v>10542898</v>
      </c>
      <c r="M163" s="164">
        <v>10223273</v>
      </c>
      <c r="N163" s="164">
        <v>9547022</v>
      </c>
      <c r="O163" s="164">
        <v>5170836</v>
      </c>
    </row>
    <row r="164" spans="2:18" x14ac:dyDescent="0.2">
      <c r="B164" s="112"/>
      <c r="C164" s="112"/>
      <c r="D164" s="112"/>
      <c r="E164" s="112"/>
      <c r="F164" s="112"/>
      <c r="G164" s="112"/>
      <c r="H164" s="112"/>
      <c r="I164" s="112"/>
      <c r="J164" s="112"/>
      <c r="K164" s="112"/>
      <c r="L164" s="112"/>
      <c r="M164" s="112"/>
      <c r="N164" s="112"/>
      <c r="O164" s="112"/>
    </row>
    <row r="165" spans="2:18" x14ac:dyDescent="0.2">
      <c r="B165" s="160" t="s">
        <v>7</v>
      </c>
      <c r="C165" s="112"/>
      <c r="D165" s="112"/>
      <c r="E165" s="163">
        <f>E151+E158</f>
        <v>10010240</v>
      </c>
      <c r="F165" s="163">
        <v>10010334</v>
      </c>
      <c r="G165" s="163">
        <v>9934737</v>
      </c>
      <c r="H165" s="163">
        <f>SUM(H71:H81)+H83</f>
        <v>9893747</v>
      </c>
      <c r="I165" s="163">
        <v>9486824</v>
      </c>
      <c r="J165" s="163">
        <v>9494547</v>
      </c>
      <c r="K165" s="163">
        <v>8284758</v>
      </c>
      <c r="L165" s="163">
        <v>7085330</v>
      </c>
      <c r="M165" s="163">
        <v>7109711</v>
      </c>
      <c r="N165" s="163">
        <v>6884330</v>
      </c>
      <c r="O165" s="163">
        <v>6696605</v>
      </c>
    </row>
    <row r="166" spans="2:18" x14ac:dyDescent="0.2">
      <c r="B166" s="160" t="s">
        <v>39</v>
      </c>
      <c r="C166" s="112"/>
      <c r="D166" s="112"/>
      <c r="E166" s="163">
        <f t="shared" ref="E166:E169" si="0">E152+E159</f>
        <v>8717229</v>
      </c>
      <c r="F166" s="163">
        <v>8478925</v>
      </c>
      <c r="G166" s="163">
        <v>8555726</v>
      </c>
      <c r="H166" s="163">
        <f>SUM(H48:H69)+H111+H112+H115+H117+H119</f>
        <v>9701471</v>
      </c>
      <c r="I166" s="163">
        <v>9608854</v>
      </c>
      <c r="J166" s="163">
        <v>9005877</v>
      </c>
      <c r="K166" s="163">
        <v>8324835</v>
      </c>
      <c r="L166" s="163">
        <v>8255929</v>
      </c>
      <c r="M166" s="163">
        <v>8241722</v>
      </c>
      <c r="N166" s="163">
        <v>8236006</v>
      </c>
      <c r="O166" s="163">
        <v>7294099</v>
      </c>
    </row>
    <row r="167" spans="2:18" x14ac:dyDescent="0.2">
      <c r="B167" s="112" t="s">
        <v>4</v>
      </c>
      <c r="C167" s="112"/>
      <c r="D167" s="112"/>
      <c r="E167" s="163">
        <f t="shared" si="0"/>
        <v>12476963</v>
      </c>
      <c r="F167" s="163">
        <v>11487896</v>
      </c>
      <c r="G167" s="163">
        <v>11630543</v>
      </c>
      <c r="H167" s="163">
        <f>SUM(H8:H45)</f>
        <v>9806477</v>
      </c>
      <c r="I167" s="163">
        <v>7356635</v>
      </c>
      <c r="J167" s="163">
        <v>7256401</v>
      </c>
      <c r="K167" s="163">
        <v>7081260</v>
      </c>
      <c r="L167" s="163">
        <v>6777978</v>
      </c>
      <c r="M167" s="163">
        <v>6331098</v>
      </c>
      <c r="N167" s="163">
        <v>5749784</v>
      </c>
      <c r="O167" s="163">
        <v>4748890</v>
      </c>
    </row>
    <row r="168" spans="2:18" x14ac:dyDescent="0.2">
      <c r="B168" s="112" t="s">
        <v>41</v>
      </c>
      <c r="C168" s="112"/>
      <c r="D168" s="112"/>
      <c r="E168" s="163">
        <f t="shared" si="0"/>
        <v>3877863</v>
      </c>
      <c r="F168" s="163">
        <v>3883096</v>
      </c>
      <c r="G168" s="163">
        <v>3356078</v>
      </c>
      <c r="H168" s="163">
        <f>SUM(H122:H134)+H86+H87+H88+H89+H91+H92+H94+H95+H97+H99+H100+H101+H106+H108</f>
        <v>3567601</v>
      </c>
      <c r="I168" s="163">
        <v>3179746</v>
      </c>
      <c r="J168" s="163">
        <v>3278431</v>
      </c>
      <c r="K168" s="163">
        <v>3318104</v>
      </c>
      <c r="L168" s="163">
        <v>6699803</v>
      </c>
      <c r="M168" s="163">
        <v>6656649</v>
      </c>
      <c r="N168" s="163">
        <v>6197270</v>
      </c>
      <c r="O168" s="163">
        <v>3094593</v>
      </c>
    </row>
    <row r="169" spans="2:18" x14ac:dyDescent="0.2">
      <c r="B169" s="112" t="s">
        <v>266</v>
      </c>
      <c r="C169" s="112"/>
      <c r="D169" s="112"/>
      <c r="E169" s="163">
        <f t="shared" si="0"/>
        <v>840000</v>
      </c>
      <c r="F169" s="163">
        <v>840000</v>
      </c>
      <c r="G169" s="163">
        <v>840000</v>
      </c>
      <c r="H169" s="163">
        <f>H102+H82</f>
        <v>840000</v>
      </c>
      <c r="I169" s="163">
        <v>840000</v>
      </c>
      <c r="J169" s="163">
        <v>840000</v>
      </c>
      <c r="K169" s="163">
        <v>840000</v>
      </c>
      <c r="L169" s="163">
        <v>0</v>
      </c>
      <c r="M169" s="163">
        <v>0</v>
      </c>
      <c r="N169" s="163">
        <v>0</v>
      </c>
      <c r="O169" s="163">
        <v>0</v>
      </c>
    </row>
    <row r="170" spans="2:18" x14ac:dyDescent="0.2">
      <c r="B170" s="159" t="s">
        <v>40</v>
      </c>
      <c r="C170" s="158"/>
      <c r="D170" s="158"/>
      <c r="E170" s="162">
        <f>E156+E163</f>
        <v>35922295</v>
      </c>
      <c r="F170" s="162">
        <v>34700251</v>
      </c>
      <c r="G170" s="162">
        <v>34317084</v>
      </c>
      <c r="H170" s="162">
        <f>SUM(H165:H169)</f>
        <v>33809296</v>
      </c>
      <c r="I170" s="162">
        <v>30472059</v>
      </c>
      <c r="J170" s="162">
        <v>29875256</v>
      </c>
      <c r="K170" s="162">
        <v>27848957</v>
      </c>
      <c r="L170" s="162">
        <v>28819040</v>
      </c>
      <c r="M170" s="162">
        <v>28339180</v>
      </c>
      <c r="N170" s="162">
        <v>27067390</v>
      </c>
      <c r="O170" s="162">
        <v>21834187</v>
      </c>
    </row>
    <row r="171" spans="2:18" x14ac:dyDescent="0.2">
      <c r="B171" s="112"/>
      <c r="C171" s="112"/>
      <c r="D171" s="112"/>
      <c r="E171" s="112"/>
      <c r="F171" s="112"/>
      <c r="G171" s="112"/>
      <c r="H171" s="112"/>
      <c r="I171" s="112"/>
      <c r="J171" s="112"/>
      <c r="K171" s="112"/>
      <c r="L171" s="112"/>
      <c r="M171" s="112"/>
      <c r="N171" s="112"/>
      <c r="O171" s="112"/>
    </row>
    <row r="172" spans="2:18" x14ac:dyDescent="0.2">
      <c r="B172" s="112"/>
      <c r="C172" s="112"/>
      <c r="D172" s="112"/>
      <c r="E172" s="112"/>
      <c r="F172" s="112"/>
      <c r="G172" s="112"/>
      <c r="H172" s="112"/>
      <c r="I172" s="112"/>
      <c r="J172" s="112"/>
      <c r="K172" s="112"/>
      <c r="L172" s="112"/>
      <c r="M172" s="112"/>
      <c r="N172" s="112"/>
      <c r="O172" s="112"/>
    </row>
    <row r="173" spans="2:18" x14ac:dyDescent="0.2">
      <c r="B173" s="112"/>
      <c r="C173" s="112"/>
      <c r="D173" s="112"/>
      <c r="E173" s="112"/>
      <c r="F173" s="112"/>
      <c r="G173" s="112"/>
      <c r="H173" s="112"/>
      <c r="I173" s="112"/>
      <c r="J173" s="112"/>
      <c r="K173" s="112"/>
      <c r="L173" s="112"/>
      <c r="M173" s="112"/>
      <c r="N173" s="112"/>
      <c r="O173" s="112"/>
    </row>
    <row r="175" spans="2:18" x14ac:dyDescent="0.2">
      <c r="R175" s="287"/>
    </row>
    <row r="176" spans="2:18" x14ac:dyDescent="0.2">
      <c r="R176" s="287"/>
    </row>
  </sheetData>
  <mergeCells count="2">
    <mergeCell ref="E3:O3"/>
    <mergeCell ref="E149:O149"/>
  </mergeCells>
  <conditionalFormatting sqref="I137:O137">
    <cfRule type="cellIs" dxfId="4" priority="7" operator="notEqual">
      <formula>#REF!+#REF!+I111+I112</formula>
    </cfRule>
  </conditionalFormatting>
  <conditionalFormatting sqref="H137">
    <cfRule type="cellIs" dxfId="3" priority="4" operator="notEqual">
      <formula>#REF!+#REF!+H111+H112</formula>
    </cfRule>
  </conditionalFormatting>
  <conditionalFormatting sqref="E137">
    <cfRule type="cellIs" dxfId="2" priority="3" operator="notEqual">
      <formula>#REF!+#REF!+E111+E112</formula>
    </cfRule>
  </conditionalFormatting>
  <conditionalFormatting sqref="G137">
    <cfRule type="cellIs" dxfId="1" priority="2" operator="notEqual">
      <formula>#REF!+#REF!+G111+G112</formula>
    </cfRule>
  </conditionalFormatting>
  <conditionalFormatting sqref="F137">
    <cfRule type="cellIs" dxfId="0" priority="1" operator="notEqual">
      <formula>#REF!+#REF!+F111+F112</formula>
    </cfRule>
  </conditionalFormatting>
  <pageMargins left="0.7" right="0.7" top="0.75" bottom="0.75" header="0.3" footer="0.3"/>
  <pageSetup paperSize="9" scale="75" orientation="landscape" verticalDpi="0" r:id="rId1"/>
  <rowBreaks count="3" manualBreakCount="3">
    <brk id="51" min="1" max="14" man="1"/>
    <brk id="102" min="1" max="14" man="1"/>
    <brk id="148" min="1"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E70"/>
  <sheetViews>
    <sheetView showGridLines="0" zoomScaleNormal="100" zoomScaleSheetLayoutView="100" workbookViewId="0"/>
  </sheetViews>
  <sheetFormatPr defaultRowHeight="12.75" x14ac:dyDescent="0.2"/>
  <cols>
    <col min="1" max="1" width="3.42578125" style="204" customWidth="1"/>
    <col min="2" max="2" width="85.85546875" customWidth="1"/>
    <col min="3" max="3" width="13.85546875" bestFit="1" customWidth="1"/>
    <col min="4" max="4" width="13.85546875" customWidth="1"/>
    <col min="5" max="5" width="9.140625" style="204"/>
  </cols>
  <sheetData>
    <row r="1" spans="1:5" ht="12.75" customHeight="1" x14ac:dyDescent="0.2">
      <c r="B1" s="1"/>
      <c r="C1" s="1"/>
      <c r="D1" s="1"/>
    </row>
    <row r="2" spans="1:5" ht="18" customHeight="1" x14ac:dyDescent="0.2">
      <c r="A2" s="205"/>
      <c r="B2" s="455" t="s">
        <v>399</v>
      </c>
      <c r="C2" s="73"/>
      <c r="D2" s="73"/>
    </row>
    <row r="3" spans="1:5" ht="12.75" customHeight="1" x14ac:dyDescent="0.2">
      <c r="A3" s="205"/>
      <c r="B3" s="1"/>
      <c r="C3" s="1"/>
      <c r="D3" s="1"/>
    </row>
    <row r="4" spans="1:5" ht="12.75" customHeight="1" x14ac:dyDescent="0.2">
      <c r="B4" s="360"/>
      <c r="C4" s="361" t="s">
        <v>556</v>
      </c>
      <c r="D4" s="362" t="s">
        <v>557</v>
      </c>
      <c r="E4" s="492" t="s">
        <v>206</v>
      </c>
    </row>
    <row r="5" spans="1:5" ht="6" customHeight="1" x14ac:dyDescent="0.2">
      <c r="A5" s="310"/>
      <c r="B5" s="363"/>
      <c r="C5" s="192"/>
      <c r="D5" s="193"/>
      <c r="E5" s="153"/>
    </row>
    <row r="6" spans="1:5" x14ac:dyDescent="0.2">
      <c r="A6" s="310"/>
      <c r="B6" s="364" t="s">
        <v>558</v>
      </c>
      <c r="C6" s="194"/>
      <c r="D6" s="153"/>
      <c r="E6" s="153"/>
    </row>
    <row r="7" spans="1:5" x14ac:dyDescent="0.2">
      <c r="A7" s="310"/>
      <c r="B7" s="365" t="s">
        <v>400</v>
      </c>
      <c r="C7" s="195">
        <v>0.4</v>
      </c>
      <c r="D7" s="125">
        <v>0.19</v>
      </c>
      <c r="E7" s="153"/>
    </row>
    <row r="8" spans="1:5" x14ac:dyDescent="0.2">
      <c r="A8" s="310"/>
      <c r="B8" s="365" t="s">
        <v>401</v>
      </c>
      <c r="C8" s="195">
        <v>0.12</v>
      </c>
      <c r="D8" s="196">
        <v>0.08</v>
      </c>
      <c r="E8" s="153"/>
    </row>
    <row r="9" spans="1:5" x14ac:dyDescent="0.2">
      <c r="A9" s="310"/>
      <c r="B9" s="366" t="s">
        <v>532</v>
      </c>
      <c r="C9" s="195">
        <v>0.3</v>
      </c>
      <c r="D9" s="197">
        <v>0.23</v>
      </c>
      <c r="E9" s="153"/>
    </row>
    <row r="10" spans="1:5" s="74" customFormat="1" ht="6" customHeight="1" x14ac:dyDescent="0.2">
      <c r="B10" s="363"/>
      <c r="C10" s="194"/>
      <c r="D10" s="153"/>
      <c r="E10" s="153"/>
    </row>
    <row r="11" spans="1:5" x14ac:dyDescent="0.2">
      <c r="A11" s="310"/>
      <c r="B11" s="364" t="s">
        <v>402</v>
      </c>
      <c r="C11" s="194"/>
      <c r="D11" s="121"/>
      <c r="E11" s="153"/>
    </row>
    <row r="12" spans="1:5" x14ac:dyDescent="0.2">
      <c r="A12" s="310"/>
      <c r="B12" s="367" t="s">
        <v>6</v>
      </c>
      <c r="C12" s="194">
        <v>669.3</v>
      </c>
      <c r="D12" s="121">
        <v>679.9</v>
      </c>
      <c r="E12" s="490">
        <v>-0.02</v>
      </c>
    </row>
    <row r="13" spans="1:5" x14ac:dyDescent="0.2">
      <c r="A13" s="310"/>
      <c r="B13" s="368" t="s">
        <v>205</v>
      </c>
      <c r="C13" s="194">
        <v>392</v>
      </c>
      <c r="D13" s="121">
        <v>627</v>
      </c>
      <c r="E13" s="490">
        <v>-0.37</v>
      </c>
    </row>
    <row r="14" spans="1:5" ht="12.75" customHeight="1" x14ac:dyDescent="0.2">
      <c r="A14" s="310"/>
      <c r="B14" s="368" t="s">
        <v>403</v>
      </c>
      <c r="C14" s="194">
        <v>394.1</v>
      </c>
      <c r="D14" s="121">
        <v>420.9</v>
      </c>
      <c r="E14" s="490">
        <v>-0.06</v>
      </c>
    </row>
    <row r="15" spans="1:5" x14ac:dyDescent="0.2">
      <c r="A15" s="310"/>
      <c r="B15" s="367" t="s">
        <v>2</v>
      </c>
      <c r="C15" s="194">
        <v>256</v>
      </c>
      <c r="D15" s="121">
        <v>497.1</v>
      </c>
      <c r="E15" s="490">
        <v>-0.49</v>
      </c>
    </row>
    <row r="16" spans="1:5" x14ac:dyDescent="0.2">
      <c r="A16" s="310"/>
      <c r="B16" s="367" t="s">
        <v>386</v>
      </c>
      <c r="C16" s="194">
        <v>258.10000000000002</v>
      </c>
      <c r="D16" s="121">
        <v>291</v>
      </c>
      <c r="E16" s="490">
        <v>-0.11</v>
      </c>
    </row>
    <row r="17" spans="1:5" x14ac:dyDescent="0.2">
      <c r="A17" s="310"/>
      <c r="B17" s="367" t="s">
        <v>1</v>
      </c>
      <c r="C17" s="194">
        <v>148.80000000000001</v>
      </c>
      <c r="D17" s="121">
        <v>384.6</v>
      </c>
      <c r="E17" s="490">
        <v>-0.61</v>
      </c>
    </row>
    <row r="18" spans="1:5" x14ac:dyDescent="0.2">
      <c r="A18" s="310"/>
      <c r="B18" s="368" t="s">
        <v>404</v>
      </c>
      <c r="C18" s="194">
        <v>150.4</v>
      </c>
      <c r="D18" s="121">
        <v>173.9</v>
      </c>
      <c r="E18" s="490">
        <v>-0.14000000000000001</v>
      </c>
    </row>
    <row r="19" spans="1:5" x14ac:dyDescent="0.2">
      <c r="A19" s="310"/>
      <c r="B19" s="367" t="s">
        <v>257</v>
      </c>
      <c r="C19" s="194">
        <v>321</v>
      </c>
      <c r="D19" s="121">
        <v>374.2</v>
      </c>
      <c r="E19" s="490">
        <v>-0.14000000000000001</v>
      </c>
    </row>
    <row r="20" spans="1:5" s="74" customFormat="1" ht="6" customHeight="1" x14ac:dyDescent="0.2">
      <c r="B20" s="363"/>
      <c r="C20" s="194"/>
      <c r="D20" s="121"/>
      <c r="E20" s="153"/>
    </row>
    <row r="21" spans="1:5" x14ac:dyDescent="0.2">
      <c r="A21" s="310"/>
      <c r="B21" s="364" t="s">
        <v>405</v>
      </c>
      <c r="C21" s="194"/>
      <c r="D21" s="121"/>
      <c r="E21" s="153"/>
    </row>
    <row r="22" spans="1:5" x14ac:dyDescent="0.2">
      <c r="A22" s="310"/>
      <c r="B22" s="367" t="s">
        <v>406</v>
      </c>
      <c r="C22" s="194">
        <v>193.5</v>
      </c>
      <c r="D22" s="121">
        <v>173.90000000000003</v>
      </c>
      <c r="E22" s="490">
        <v>0.11</v>
      </c>
    </row>
    <row r="23" spans="1:5" x14ac:dyDescent="0.2">
      <c r="A23" s="310"/>
      <c r="B23" s="367" t="s">
        <v>559</v>
      </c>
      <c r="C23" s="194">
        <v>7042.5</v>
      </c>
      <c r="D23" s="121">
        <v>6734.9</v>
      </c>
      <c r="E23" s="490">
        <v>0.05</v>
      </c>
    </row>
    <row r="24" spans="1:5" x14ac:dyDescent="0.2">
      <c r="A24" s="310"/>
      <c r="B24" s="367" t="s">
        <v>385</v>
      </c>
      <c r="C24" s="194">
        <v>4148.7</v>
      </c>
      <c r="D24" s="121">
        <v>4073.2</v>
      </c>
      <c r="E24" s="490">
        <v>0.02</v>
      </c>
    </row>
    <row r="25" spans="1:5" s="74" customFormat="1" ht="6" customHeight="1" x14ac:dyDescent="0.2">
      <c r="B25" s="363"/>
      <c r="C25" s="194"/>
      <c r="D25" s="121"/>
      <c r="E25" s="153"/>
    </row>
    <row r="26" spans="1:5" x14ac:dyDescent="0.2">
      <c r="A26" s="310"/>
      <c r="B26" s="364" t="s">
        <v>407</v>
      </c>
      <c r="C26" s="194"/>
      <c r="D26" s="121"/>
      <c r="E26" s="153"/>
    </row>
    <row r="27" spans="1:5" x14ac:dyDescent="0.2">
      <c r="A27" s="310"/>
      <c r="B27" s="367" t="s">
        <v>397</v>
      </c>
      <c r="C27" s="194">
        <v>2439.1</v>
      </c>
      <c r="D27" s="121">
        <v>2189.4</v>
      </c>
      <c r="E27" s="490">
        <v>0.11</v>
      </c>
    </row>
    <row r="28" spans="1:5" x14ac:dyDescent="0.2">
      <c r="A28" s="310"/>
      <c r="B28" s="367" t="s">
        <v>408</v>
      </c>
      <c r="C28" s="194">
        <v>1767.6</v>
      </c>
      <c r="D28" s="121">
        <v>1792.6</v>
      </c>
      <c r="E28" s="490">
        <v>-0.01</v>
      </c>
    </row>
    <row r="29" spans="1:5" s="74" customFormat="1" ht="6" customHeight="1" x14ac:dyDescent="0.2">
      <c r="B29" s="363"/>
      <c r="C29" s="194"/>
      <c r="D29" s="121"/>
      <c r="E29" s="153"/>
    </row>
    <row r="30" spans="1:5" x14ac:dyDescent="0.2">
      <c r="A30" s="310"/>
      <c r="B30" s="364" t="s">
        <v>409</v>
      </c>
      <c r="C30" s="194"/>
      <c r="D30" s="121"/>
      <c r="E30" s="153"/>
    </row>
    <row r="31" spans="1:5" x14ac:dyDescent="0.2">
      <c r="A31" s="310"/>
      <c r="B31" s="368" t="s">
        <v>410</v>
      </c>
      <c r="C31" s="198">
        <v>0.49299999999999999</v>
      </c>
      <c r="D31" s="199">
        <v>0.52100000000000002</v>
      </c>
      <c r="E31" s="488">
        <v>-2.8</v>
      </c>
    </row>
    <row r="32" spans="1:5" x14ac:dyDescent="0.2">
      <c r="A32" s="310"/>
      <c r="B32" s="367" t="s">
        <v>606</v>
      </c>
      <c r="C32" s="198">
        <v>9.7000000000000003E-2</v>
      </c>
      <c r="D32" s="199">
        <v>0.108</v>
      </c>
      <c r="E32" s="488">
        <v>-1.1000000000000001</v>
      </c>
    </row>
    <row r="33" spans="1:5" x14ac:dyDescent="0.2">
      <c r="A33" s="310"/>
      <c r="B33" s="367" t="s">
        <v>411</v>
      </c>
      <c r="C33" s="198">
        <v>0.123</v>
      </c>
      <c r="D33" s="199">
        <v>0.14299999999999999</v>
      </c>
      <c r="E33" s="488">
        <v>-2</v>
      </c>
    </row>
    <row r="34" spans="1:5" x14ac:dyDescent="0.2">
      <c r="A34" s="310"/>
      <c r="B34" s="367" t="s">
        <v>412</v>
      </c>
      <c r="C34" s="198">
        <v>0.12</v>
      </c>
      <c r="D34" s="199">
        <v>0.159</v>
      </c>
      <c r="E34" s="488">
        <v>-3.9</v>
      </c>
    </row>
    <row r="35" spans="1:5" x14ac:dyDescent="0.2">
      <c r="A35" s="310"/>
      <c r="B35" s="367" t="s">
        <v>10</v>
      </c>
      <c r="C35" s="200">
        <v>2.2000000000000002</v>
      </c>
      <c r="D35" s="125">
        <v>2.16</v>
      </c>
      <c r="E35" s="153"/>
    </row>
    <row r="36" spans="1:5" x14ac:dyDescent="0.2">
      <c r="A36" s="310"/>
      <c r="B36" s="367" t="s">
        <v>413</v>
      </c>
      <c r="C36" s="194">
        <v>7.5</v>
      </c>
      <c r="D36" s="121">
        <v>7.2</v>
      </c>
      <c r="E36" s="153"/>
    </row>
    <row r="37" spans="1:5" s="74" customFormat="1" ht="6" customHeight="1" x14ac:dyDescent="0.2">
      <c r="B37" s="363"/>
      <c r="C37" s="194"/>
      <c r="D37" s="121"/>
      <c r="E37" s="153"/>
    </row>
    <row r="38" spans="1:5" x14ac:dyDescent="0.2">
      <c r="A38" s="310"/>
      <c r="B38" s="364" t="s">
        <v>414</v>
      </c>
      <c r="C38" s="194"/>
      <c r="D38" s="121"/>
      <c r="E38" s="153"/>
    </row>
    <row r="39" spans="1:5" x14ac:dyDescent="0.2">
      <c r="A39" s="310"/>
      <c r="B39" s="367" t="s">
        <v>525</v>
      </c>
      <c r="C39" s="200">
        <v>1.17</v>
      </c>
      <c r="D39" s="125">
        <v>3.02</v>
      </c>
      <c r="E39" s="490">
        <v>-0.61</v>
      </c>
    </row>
    <row r="40" spans="1:5" x14ac:dyDescent="0.2">
      <c r="A40" s="310"/>
      <c r="B40" s="367" t="s">
        <v>533</v>
      </c>
      <c r="C40" s="200">
        <v>1.18</v>
      </c>
      <c r="D40" s="125">
        <v>1.36</v>
      </c>
      <c r="E40" s="490">
        <v>-0.13</v>
      </c>
    </row>
    <row r="41" spans="1:5" x14ac:dyDescent="0.2">
      <c r="A41" s="310"/>
      <c r="B41" s="367" t="s">
        <v>526</v>
      </c>
      <c r="C41" s="200">
        <v>1.17</v>
      </c>
      <c r="D41" s="125">
        <v>3.01</v>
      </c>
      <c r="E41" s="490">
        <v>-0.61</v>
      </c>
    </row>
    <row r="42" spans="1:5" s="74" customFormat="1" x14ac:dyDescent="0.2">
      <c r="B42" s="367" t="s">
        <v>534</v>
      </c>
      <c r="C42" s="200">
        <v>1.18</v>
      </c>
      <c r="D42" s="125">
        <v>1.36</v>
      </c>
      <c r="E42" s="490">
        <v>-0.13</v>
      </c>
    </row>
    <row r="43" spans="1:5" ht="6" customHeight="1" x14ac:dyDescent="0.2">
      <c r="A43" s="310"/>
      <c r="B43" s="363"/>
      <c r="C43" s="194"/>
      <c r="D43" s="121"/>
      <c r="E43" s="153"/>
    </row>
    <row r="44" spans="1:5" x14ac:dyDescent="0.2">
      <c r="A44" s="310"/>
      <c r="B44" s="364" t="s">
        <v>415</v>
      </c>
      <c r="C44" s="194"/>
      <c r="D44" s="121"/>
      <c r="E44" s="153"/>
    </row>
    <row r="45" spans="1:5" x14ac:dyDescent="0.2">
      <c r="A45" s="310"/>
      <c r="B45" s="367" t="s">
        <v>535</v>
      </c>
      <c r="C45" s="201">
        <v>3630.15</v>
      </c>
      <c r="D45" s="202">
        <v>3478</v>
      </c>
      <c r="E45" s="490">
        <v>0.04</v>
      </c>
    </row>
    <row r="46" spans="1:5" x14ac:dyDescent="0.2">
      <c r="A46" s="310"/>
      <c r="B46" s="367" t="s">
        <v>536</v>
      </c>
      <c r="C46" s="201">
        <v>2106.8000000000002</v>
      </c>
      <c r="D46" s="202">
        <v>2121</v>
      </c>
      <c r="E46" s="490">
        <v>-0.01</v>
      </c>
    </row>
    <row r="47" spans="1:5" x14ac:dyDescent="0.2">
      <c r="A47" s="310"/>
      <c r="B47" s="367" t="s">
        <v>416</v>
      </c>
      <c r="C47" s="194">
        <v>19.7</v>
      </c>
      <c r="D47" s="121">
        <v>19.600000000000001</v>
      </c>
      <c r="E47" s="490">
        <v>0.01</v>
      </c>
    </row>
    <row r="48" spans="1:5" x14ac:dyDescent="0.2">
      <c r="A48" s="310"/>
      <c r="B48" s="368" t="s">
        <v>417</v>
      </c>
      <c r="C48" s="194">
        <v>12.4</v>
      </c>
      <c r="D48" s="121">
        <v>11.7</v>
      </c>
      <c r="E48" s="490">
        <v>0.06</v>
      </c>
    </row>
    <row r="49" spans="1:5" x14ac:dyDescent="0.2">
      <c r="A49" s="310"/>
      <c r="B49" s="367" t="s">
        <v>418</v>
      </c>
      <c r="C49" s="194">
        <v>3.8</v>
      </c>
      <c r="D49" s="121">
        <v>2.2999999999999998</v>
      </c>
      <c r="E49" s="490">
        <v>0.65</v>
      </c>
    </row>
    <row r="50" spans="1:5" s="74" customFormat="1" x14ac:dyDescent="0.2">
      <c r="B50" s="367" t="s">
        <v>419</v>
      </c>
      <c r="C50" s="111">
        <v>0.91</v>
      </c>
      <c r="D50" s="203">
        <v>0.94</v>
      </c>
      <c r="E50" s="491">
        <v>-2.9999999999999916</v>
      </c>
    </row>
    <row r="51" spans="1:5" ht="6" customHeight="1" x14ac:dyDescent="0.2">
      <c r="A51" s="310"/>
      <c r="B51" s="363"/>
      <c r="C51" s="194"/>
      <c r="D51" s="121"/>
      <c r="E51" s="153"/>
    </row>
    <row r="52" spans="1:5" x14ac:dyDescent="0.2">
      <c r="A52" s="310"/>
      <c r="B52" s="364" t="s">
        <v>607</v>
      </c>
      <c r="C52" s="194"/>
      <c r="D52" s="121"/>
      <c r="E52" s="153"/>
    </row>
    <row r="53" spans="1:5" ht="25.5" x14ac:dyDescent="0.2">
      <c r="A53" s="310"/>
      <c r="B53" s="368" t="s">
        <v>403</v>
      </c>
      <c r="C53" s="194">
        <v>440.9</v>
      </c>
      <c r="D53" s="121">
        <v>466.1</v>
      </c>
      <c r="E53" s="490">
        <v>-0.05</v>
      </c>
    </row>
    <row r="54" spans="1:5" x14ac:dyDescent="0.2">
      <c r="A54" s="310"/>
      <c r="B54" s="367" t="s">
        <v>606</v>
      </c>
      <c r="C54" s="198">
        <v>9.4E-2</v>
      </c>
      <c r="D54" s="199">
        <v>0.10299999999999999</v>
      </c>
      <c r="E54" s="488">
        <v>-0.9</v>
      </c>
    </row>
    <row r="55" spans="1:5" s="74" customFormat="1" x14ac:dyDescent="0.2">
      <c r="B55" s="367" t="s">
        <v>233</v>
      </c>
      <c r="C55" s="111">
        <v>0.91</v>
      </c>
      <c r="D55" s="203">
        <v>0.94</v>
      </c>
      <c r="E55" s="491">
        <v>-2.9999999999999916</v>
      </c>
    </row>
    <row r="56" spans="1:5" ht="6" customHeight="1" x14ac:dyDescent="0.2">
      <c r="A56" s="310"/>
      <c r="B56" s="363"/>
      <c r="C56" s="194"/>
      <c r="D56" s="121"/>
      <c r="E56" s="153"/>
    </row>
    <row r="57" spans="1:5" x14ac:dyDescent="0.2">
      <c r="A57" s="310"/>
      <c r="B57" s="369" t="s">
        <v>420</v>
      </c>
      <c r="C57" s="194"/>
      <c r="D57" s="121"/>
      <c r="E57" s="153"/>
    </row>
    <row r="58" spans="1:5" x14ac:dyDescent="0.2">
      <c r="A58" s="310"/>
      <c r="B58" s="366" t="s">
        <v>421</v>
      </c>
      <c r="C58" s="370">
        <v>127480709</v>
      </c>
      <c r="D58" s="371">
        <v>127532581</v>
      </c>
      <c r="E58" s="153"/>
    </row>
    <row r="59" spans="1:5" x14ac:dyDescent="0.2">
      <c r="A59" s="310"/>
      <c r="B59" s="366" t="s">
        <v>422</v>
      </c>
      <c r="C59" s="370">
        <v>127702542</v>
      </c>
      <c r="D59" s="371">
        <v>127685509</v>
      </c>
      <c r="E59" s="153"/>
    </row>
    <row r="60" spans="1:5" x14ac:dyDescent="0.2">
      <c r="A60" s="310"/>
      <c r="B60" s="366" t="s">
        <v>527</v>
      </c>
      <c r="C60" s="370">
        <v>127835430</v>
      </c>
      <c r="D60" s="371">
        <v>127835430</v>
      </c>
      <c r="E60" s="153"/>
    </row>
    <row r="61" spans="1:5" s="74" customFormat="1" x14ac:dyDescent="0.2">
      <c r="B61" s="366" t="s">
        <v>528</v>
      </c>
      <c r="C61" s="370">
        <v>291599</v>
      </c>
      <c r="D61" s="371">
        <v>370000</v>
      </c>
      <c r="E61" s="153"/>
    </row>
    <row r="62" spans="1:5" ht="6" customHeight="1" x14ac:dyDescent="0.2">
      <c r="A62" s="310"/>
      <c r="B62" s="372"/>
      <c r="C62" s="194"/>
      <c r="D62" s="121"/>
      <c r="E62" s="153"/>
    </row>
    <row r="63" spans="1:5" x14ac:dyDescent="0.2">
      <c r="A63" s="310"/>
      <c r="B63" s="369" t="s">
        <v>424</v>
      </c>
      <c r="C63" s="194"/>
      <c r="D63" s="121"/>
      <c r="E63" s="153"/>
    </row>
    <row r="64" spans="1:5" x14ac:dyDescent="0.2">
      <c r="A64" s="310"/>
      <c r="B64" s="367" t="s">
        <v>208</v>
      </c>
      <c r="C64" s="200">
        <v>1.08</v>
      </c>
      <c r="D64" s="125">
        <v>1.1200000000000001</v>
      </c>
      <c r="E64" s="153"/>
    </row>
    <row r="65" spans="1:5" x14ac:dyDescent="0.2">
      <c r="A65" s="310"/>
      <c r="B65" s="367" t="s">
        <v>425</v>
      </c>
      <c r="C65" s="200">
        <v>1.1399999999999999</v>
      </c>
      <c r="D65" s="125">
        <v>1.1100000000000001</v>
      </c>
      <c r="E65" s="153"/>
    </row>
    <row r="66" spans="1:5" x14ac:dyDescent="0.2">
      <c r="A66" s="310"/>
      <c r="B66" s="367" t="s">
        <v>209</v>
      </c>
      <c r="C66" s="200">
        <v>1.52</v>
      </c>
      <c r="D66" s="125">
        <v>1.54</v>
      </c>
      <c r="E66" s="153"/>
    </row>
    <row r="67" spans="1:5" x14ac:dyDescent="0.2">
      <c r="A67" s="310"/>
      <c r="B67" s="367" t="s">
        <v>426</v>
      </c>
      <c r="C67" s="200">
        <v>1.57</v>
      </c>
      <c r="D67" s="125">
        <v>1.5</v>
      </c>
      <c r="E67" s="153"/>
    </row>
    <row r="68" spans="1:5" ht="6" customHeight="1" x14ac:dyDescent="0.2">
      <c r="A68" s="310"/>
    </row>
    <row r="69" spans="1:5" x14ac:dyDescent="0.2">
      <c r="B69" s="376" t="s">
        <v>560</v>
      </c>
    </row>
    <row r="70" spans="1:5" x14ac:dyDescent="0.2">
      <c r="B70" s="376" t="s">
        <v>561</v>
      </c>
    </row>
  </sheetData>
  <pageMargins left="0.7" right="0.7" top="0.75" bottom="0.75" header="0.3" footer="0.3"/>
  <pageSetup paperSize="9" scale="72"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E24"/>
  <sheetViews>
    <sheetView showGridLines="0" zoomScaleNormal="100" zoomScaleSheetLayoutView="100" workbookViewId="0"/>
  </sheetViews>
  <sheetFormatPr defaultColWidth="9.140625" defaultRowHeight="12" x14ac:dyDescent="0.2"/>
  <cols>
    <col min="1" max="1" width="3.42578125" style="74" customWidth="1"/>
    <col min="2" max="2" width="59" style="74" customWidth="1"/>
    <col min="3" max="16384" width="9.140625" style="74"/>
  </cols>
  <sheetData>
    <row r="1" spans="2:5" ht="12.75" customHeight="1" x14ac:dyDescent="0.2"/>
    <row r="2" spans="2:5" ht="18" customHeight="1" x14ac:dyDescent="0.25">
      <c r="B2" s="191" t="s">
        <v>207</v>
      </c>
    </row>
    <row r="3" spans="2:5" ht="12.75" customHeight="1" x14ac:dyDescent="0.2">
      <c r="B3" s="126"/>
      <c r="C3" s="126"/>
      <c r="D3" s="126"/>
      <c r="E3" s="126"/>
    </row>
    <row r="4" spans="2:5" ht="12.75" customHeight="1" x14ac:dyDescent="0.2">
      <c r="B4" s="131" t="s">
        <v>0</v>
      </c>
      <c r="C4" s="132" t="s">
        <v>556</v>
      </c>
      <c r="D4" s="133" t="s">
        <v>557</v>
      </c>
      <c r="E4" s="288" t="s">
        <v>206</v>
      </c>
    </row>
    <row r="5" spans="2:5" ht="12.75" x14ac:dyDescent="0.2">
      <c r="B5" s="153" t="s">
        <v>6</v>
      </c>
      <c r="C5" s="120">
        <v>669.3</v>
      </c>
      <c r="D5" s="121">
        <v>679.9</v>
      </c>
      <c r="E5" s="206">
        <v>-1.5590528018826322E-2</v>
      </c>
    </row>
    <row r="6" spans="2:5" ht="6" customHeight="1" x14ac:dyDescent="0.2">
      <c r="B6" s="153"/>
      <c r="C6" s="120"/>
      <c r="D6" s="121"/>
      <c r="E6" s="203"/>
    </row>
    <row r="7" spans="2:5" ht="12.75" customHeight="1" x14ac:dyDescent="0.2">
      <c r="B7" s="483" t="s">
        <v>250</v>
      </c>
      <c r="C7" s="120"/>
      <c r="D7" s="121"/>
      <c r="E7" s="203"/>
    </row>
    <row r="8" spans="2:5" ht="12.75" x14ac:dyDescent="0.2">
      <c r="B8" s="485" t="s">
        <v>205</v>
      </c>
      <c r="C8" s="486">
        <v>394.1</v>
      </c>
      <c r="D8" s="487">
        <v>420.9</v>
      </c>
      <c r="E8" s="484">
        <v>-6.3673081492040762E-2</v>
      </c>
    </row>
    <row r="9" spans="2:5" ht="12.75" x14ac:dyDescent="0.2">
      <c r="B9" s="153" t="s">
        <v>2</v>
      </c>
      <c r="C9" s="120">
        <v>258.10000000000002</v>
      </c>
      <c r="D9" s="121">
        <v>291</v>
      </c>
      <c r="E9" s="206">
        <v>-0.11305841924398619</v>
      </c>
    </row>
    <row r="10" spans="2:5" ht="12.75" x14ac:dyDescent="0.2">
      <c r="B10" s="289" t="s">
        <v>1</v>
      </c>
      <c r="C10" s="122">
        <v>150.4</v>
      </c>
      <c r="D10" s="123">
        <v>173.9</v>
      </c>
      <c r="E10" s="290">
        <v>-0.13513513513513509</v>
      </c>
    </row>
    <row r="11" spans="2:5" ht="12.75" customHeight="1" x14ac:dyDescent="0.2">
      <c r="B11" s="153" t="s">
        <v>255</v>
      </c>
      <c r="C11" s="124">
        <v>1.18</v>
      </c>
      <c r="D11" s="125">
        <v>1.36</v>
      </c>
      <c r="E11" s="206">
        <v>-0.13235294117647067</v>
      </c>
    </row>
    <row r="12" spans="2:5" ht="6" customHeight="1" x14ac:dyDescent="0.2">
      <c r="B12" s="153"/>
      <c r="C12" s="111"/>
      <c r="D12" s="121"/>
      <c r="E12" s="203"/>
    </row>
    <row r="13" spans="2:5" ht="12.75" customHeight="1" x14ac:dyDescent="0.2">
      <c r="B13" s="483" t="s">
        <v>251</v>
      </c>
      <c r="C13" s="120"/>
      <c r="D13" s="121"/>
      <c r="E13" s="203"/>
    </row>
    <row r="14" spans="2:5" ht="12.75" x14ac:dyDescent="0.2">
      <c r="B14" s="153" t="s">
        <v>205</v>
      </c>
      <c r="C14" s="120">
        <v>392</v>
      </c>
      <c r="D14" s="121">
        <v>627</v>
      </c>
      <c r="E14" s="206">
        <v>-0.37480063795853269</v>
      </c>
    </row>
    <row r="15" spans="2:5" ht="12.75" x14ac:dyDescent="0.2">
      <c r="B15" s="153" t="s">
        <v>2</v>
      </c>
      <c r="C15" s="120">
        <v>256</v>
      </c>
      <c r="D15" s="121">
        <v>497.1</v>
      </c>
      <c r="E15" s="206">
        <v>-0.4850130758398713</v>
      </c>
    </row>
    <row r="16" spans="2:5" ht="12.75" x14ac:dyDescent="0.2">
      <c r="B16" s="153" t="s">
        <v>1</v>
      </c>
      <c r="C16" s="120">
        <v>148.80000000000001</v>
      </c>
      <c r="D16" s="121">
        <v>384.6</v>
      </c>
      <c r="E16" s="206">
        <v>-0.61310452418096717</v>
      </c>
    </row>
    <row r="17" spans="2:5" ht="12.75" customHeight="1" x14ac:dyDescent="0.2">
      <c r="B17" s="153" t="s">
        <v>255</v>
      </c>
      <c r="C17" s="124">
        <v>1.1671962069999999</v>
      </c>
      <c r="D17" s="125">
        <v>3.0153706370000002</v>
      </c>
      <c r="E17" s="290">
        <v>-0.61291783083712503</v>
      </c>
    </row>
    <row r="18" spans="2:5" ht="6" customHeight="1" x14ac:dyDescent="0.2">
      <c r="B18" s="289"/>
      <c r="C18" s="120"/>
      <c r="D18" s="123"/>
      <c r="E18" s="291"/>
    </row>
    <row r="19" spans="2:5" ht="12.75" customHeight="1" x14ac:dyDescent="0.2">
      <c r="B19" s="289" t="s">
        <v>257</v>
      </c>
      <c r="C19" s="120">
        <v>321</v>
      </c>
      <c r="D19" s="121">
        <v>374.2</v>
      </c>
      <c r="E19" s="290">
        <v>-0.14216996258685188</v>
      </c>
    </row>
    <row r="20" spans="2:5" ht="6" customHeight="1" x14ac:dyDescent="0.2">
      <c r="B20" s="289"/>
      <c r="C20" s="292"/>
      <c r="D20" s="293"/>
      <c r="E20" s="374"/>
    </row>
    <row r="21" spans="2:5" ht="12.75" customHeight="1" x14ac:dyDescent="0.2">
      <c r="B21" s="289" t="s">
        <v>215</v>
      </c>
      <c r="C21" s="91">
        <v>0.91</v>
      </c>
      <c r="D21" s="92">
        <v>0.94099999999999995</v>
      </c>
      <c r="E21" s="294">
        <v>-3.0999999999999917</v>
      </c>
    </row>
    <row r="22" spans="2:5" ht="12.75" x14ac:dyDescent="0.2">
      <c r="B22" s="289" t="s">
        <v>9</v>
      </c>
      <c r="C22" s="295">
        <v>35.9</v>
      </c>
      <c r="D22" s="296">
        <v>33.6</v>
      </c>
      <c r="E22" s="375">
        <v>6.8452380952380931E-2</v>
      </c>
    </row>
    <row r="23" spans="2:5" ht="12.75" x14ac:dyDescent="0.2">
      <c r="B23" s="289" t="s">
        <v>10</v>
      </c>
      <c r="C23" s="297">
        <v>2.2000000000000002</v>
      </c>
      <c r="D23" s="298">
        <v>2.16</v>
      </c>
      <c r="E23" s="206"/>
    </row>
    <row r="24" spans="2:5" ht="12.75" x14ac:dyDescent="0.2">
      <c r="B24" s="489" t="s">
        <v>548</v>
      </c>
      <c r="C24" s="292">
        <v>9.7000000000000003E-2</v>
      </c>
      <c r="D24" s="293">
        <v>0.108</v>
      </c>
      <c r="E24" s="488">
        <v>-1.1000000000000001</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1:E84"/>
  <sheetViews>
    <sheetView showGridLines="0" zoomScaleNormal="100" zoomScaleSheetLayoutView="100" workbookViewId="0"/>
  </sheetViews>
  <sheetFormatPr defaultColWidth="9.140625" defaultRowHeight="12" x14ac:dyDescent="0.2"/>
  <cols>
    <col min="1" max="1" width="3.42578125" style="74" customWidth="1"/>
    <col min="2" max="2" width="60.5703125" style="74" customWidth="1"/>
    <col min="3" max="4" width="9.140625" style="74"/>
    <col min="5" max="5" width="6.85546875" style="74" customWidth="1"/>
    <col min="6" max="16384" width="9.140625" style="74"/>
  </cols>
  <sheetData>
    <row r="1" spans="2:5" ht="12.75" customHeight="1" x14ac:dyDescent="0.2"/>
    <row r="2" spans="2:5" ht="18" customHeight="1" x14ac:dyDescent="0.25">
      <c r="B2" s="191" t="s">
        <v>3</v>
      </c>
    </row>
    <row r="3" spans="2:5" ht="12.75" customHeight="1" x14ac:dyDescent="0.2"/>
    <row r="4" spans="2:5" ht="12.75" customHeight="1" x14ac:dyDescent="0.2">
      <c r="B4" s="311" t="s">
        <v>7</v>
      </c>
      <c r="C4" s="103"/>
      <c r="D4" s="104"/>
      <c r="E4" s="106"/>
    </row>
    <row r="5" spans="2:5" ht="12.75" x14ac:dyDescent="0.2">
      <c r="B5" s="299" t="s">
        <v>0</v>
      </c>
      <c r="C5" s="377" t="s">
        <v>556</v>
      </c>
      <c r="D5" s="378" t="s">
        <v>557</v>
      </c>
      <c r="E5" s="300" t="s">
        <v>206</v>
      </c>
    </row>
    <row r="6" spans="2:5" ht="12.75" x14ac:dyDescent="0.2">
      <c r="B6" s="301" t="s">
        <v>6</v>
      </c>
      <c r="C6" s="107">
        <v>235.4</v>
      </c>
      <c r="D6" s="108">
        <v>251.9</v>
      </c>
      <c r="E6" s="302">
        <v>-6.5502183406113579E-2</v>
      </c>
    </row>
    <row r="7" spans="2:5" ht="6" customHeight="1" x14ac:dyDescent="0.2">
      <c r="B7" s="153"/>
      <c r="C7" s="120"/>
      <c r="D7" s="121"/>
      <c r="E7" s="203"/>
    </row>
    <row r="8" spans="2:5" ht="12.75" x14ac:dyDescent="0.2">
      <c r="B8" s="373" t="s">
        <v>250</v>
      </c>
      <c r="C8" s="120"/>
      <c r="D8" s="121"/>
      <c r="E8" s="203"/>
    </row>
    <row r="9" spans="2:5" ht="12.75" x14ac:dyDescent="0.2">
      <c r="B9" s="379" t="s">
        <v>205</v>
      </c>
      <c r="C9" s="380">
        <v>122.4</v>
      </c>
      <c r="D9" s="381">
        <v>148</v>
      </c>
      <c r="E9" s="382">
        <v>-0.17297297297297298</v>
      </c>
    </row>
    <row r="10" spans="2:5" ht="12.75" x14ac:dyDescent="0.2">
      <c r="B10" s="301" t="s">
        <v>2</v>
      </c>
      <c r="C10" s="107">
        <v>69.099999999999994</v>
      </c>
      <c r="D10" s="108">
        <v>95.5</v>
      </c>
      <c r="E10" s="302">
        <v>-0.27643979057591628</v>
      </c>
    </row>
    <row r="11" spans="2:5" ht="6" customHeight="1" x14ac:dyDescent="0.2">
      <c r="B11" s="153"/>
      <c r="C11" s="111"/>
      <c r="D11" s="121"/>
      <c r="E11" s="203"/>
    </row>
    <row r="12" spans="2:5" ht="12.75" x14ac:dyDescent="0.2">
      <c r="B12" s="373" t="s">
        <v>251</v>
      </c>
      <c r="C12" s="120"/>
      <c r="D12" s="121"/>
      <c r="E12" s="203"/>
    </row>
    <row r="13" spans="2:5" ht="12.75" x14ac:dyDescent="0.2">
      <c r="B13" s="301" t="s">
        <v>205</v>
      </c>
      <c r="C13" s="107">
        <v>120.30000000000001</v>
      </c>
      <c r="D13" s="108">
        <v>148</v>
      </c>
      <c r="E13" s="302">
        <v>-0.18716216216216208</v>
      </c>
    </row>
    <row r="14" spans="2:5" ht="12.75" x14ac:dyDescent="0.2">
      <c r="B14" s="301" t="s">
        <v>2</v>
      </c>
      <c r="C14" s="107">
        <v>67</v>
      </c>
      <c r="D14" s="108">
        <v>95.5</v>
      </c>
      <c r="E14" s="302">
        <v>-0.29842931937172779</v>
      </c>
    </row>
    <row r="15" spans="2:5" ht="6" customHeight="1" x14ac:dyDescent="0.2">
      <c r="B15" s="289"/>
      <c r="C15" s="120"/>
      <c r="D15" s="123"/>
      <c r="E15" s="291"/>
    </row>
    <row r="16" spans="2:5" ht="12.75" x14ac:dyDescent="0.2">
      <c r="B16" s="301" t="s">
        <v>559</v>
      </c>
      <c r="C16" s="107">
        <v>2363.5</v>
      </c>
      <c r="D16" s="108">
        <v>2252.6999999999998</v>
      </c>
      <c r="E16" s="302">
        <v>4.9185421938118701E-2</v>
      </c>
    </row>
    <row r="17" spans="2:5" ht="12.75" x14ac:dyDescent="0.2">
      <c r="B17" s="301" t="s">
        <v>385</v>
      </c>
      <c r="C17" s="107">
        <v>1239.0999999999999</v>
      </c>
      <c r="D17" s="108">
        <v>1211.9000000000001</v>
      </c>
      <c r="E17" s="302">
        <v>2.2444096047528506E-2</v>
      </c>
    </row>
    <row r="18" spans="2:5" ht="12.75" x14ac:dyDescent="0.2">
      <c r="B18" s="301" t="s">
        <v>215</v>
      </c>
      <c r="C18" s="109">
        <v>0.90900000000000003</v>
      </c>
      <c r="D18" s="110">
        <v>0.95799999999999996</v>
      </c>
      <c r="E18" s="303">
        <v>-4.8999999999999932</v>
      </c>
    </row>
    <row r="19" spans="2:5" ht="12.75" x14ac:dyDescent="0.2">
      <c r="B19" s="301" t="s">
        <v>9</v>
      </c>
      <c r="C19" s="304">
        <v>10</v>
      </c>
      <c r="D19" s="305">
        <v>10</v>
      </c>
      <c r="E19" s="306">
        <v>0</v>
      </c>
    </row>
    <row r="20" spans="2:5" x14ac:dyDescent="0.2">
      <c r="B20" s="126"/>
      <c r="C20" s="126"/>
      <c r="D20" s="126"/>
      <c r="E20" s="126"/>
    </row>
    <row r="21" spans="2:5" ht="12.75" x14ac:dyDescent="0.2">
      <c r="B21" s="311" t="s">
        <v>232</v>
      </c>
      <c r="C21" s="126"/>
      <c r="D21" s="126"/>
      <c r="E21" s="126"/>
    </row>
    <row r="22" spans="2:5" ht="12.75" x14ac:dyDescent="0.2">
      <c r="B22" s="299" t="s">
        <v>0</v>
      </c>
      <c r="C22" s="377" t="s">
        <v>556</v>
      </c>
      <c r="D22" s="378" t="s">
        <v>557</v>
      </c>
      <c r="E22" s="300" t="s">
        <v>206</v>
      </c>
    </row>
    <row r="23" spans="2:5" ht="12.75" x14ac:dyDescent="0.2">
      <c r="B23" s="301" t="s">
        <v>6</v>
      </c>
      <c r="C23" s="107">
        <v>89</v>
      </c>
      <c r="D23" s="108">
        <v>101.5</v>
      </c>
      <c r="E23" s="302">
        <v>-0.12315270935960587</v>
      </c>
    </row>
    <row r="24" spans="2:5" ht="6" customHeight="1" x14ac:dyDescent="0.2">
      <c r="B24" s="153"/>
      <c r="C24" s="120"/>
      <c r="D24" s="121"/>
      <c r="E24" s="203"/>
    </row>
    <row r="25" spans="2:5" ht="12.75" x14ac:dyDescent="0.2">
      <c r="B25" s="373" t="s">
        <v>250</v>
      </c>
      <c r="C25" s="120"/>
      <c r="D25" s="121"/>
      <c r="E25" s="203"/>
    </row>
    <row r="26" spans="2:5" ht="12.75" x14ac:dyDescent="0.2">
      <c r="B26" s="379" t="s">
        <v>205</v>
      </c>
      <c r="C26" s="380">
        <v>55</v>
      </c>
      <c r="D26" s="381">
        <v>62.7</v>
      </c>
      <c r="E26" s="382">
        <v>-0.1228070175438597</v>
      </c>
    </row>
    <row r="27" spans="2:5" ht="12.75" x14ac:dyDescent="0.2">
      <c r="B27" s="301" t="s">
        <v>2</v>
      </c>
      <c r="C27" s="107">
        <v>33.299999999999997</v>
      </c>
      <c r="D27" s="108">
        <v>43.2</v>
      </c>
      <c r="E27" s="302">
        <v>-0.22916666666666674</v>
      </c>
    </row>
    <row r="28" spans="2:5" ht="6" customHeight="1" x14ac:dyDescent="0.2">
      <c r="B28" s="153"/>
      <c r="C28" s="111"/>
      <c r="D28" s="121"/>
      <c r="E28" s="203"/>
    </row>
    <row r="29" spans="2:5" ht="12.75" x14ac:dyDescent="0.2">
      <c r="B29" s="373" t="s">
        <v>251</v>
      </c>
      <c r="C29" s="120"/>
      <c r="D29" s="121"/>
      <c r="E29" s="203"/>
    </row>
    <row r="30" spans="2:5" ht="12.75" x14ac:dyDescent="0.2">
      <c r="B30" s="301" t="s">
        <v>205</v>
      </c>
      <c r="C30" s="107">
        <v>55</v>
      </c>
      <c r="D30" s="108">
        <v>301.7</v>
      </c>
      <c r="E30" s="302">
        <v>-0.81769970169042094</v>
      </c>
    </row>
    <row r="31" spans="2:5" ht="12.75" x14ac:dyDescent="0.2">
      <c r="B31" s="301" t="s">
        <v>2</v>
      </c>
      <c r="C31" s="107">
        <v>33.299999999999997</v>
      </c>
      <c r="D31" s="108">
        <v>282.2</v>
      </c>
      <c r="E31" s="302">
        <v>-0.8819985825655563</v>
      </c>
    </row>
    <row r="32" spans="2:5" ht="6" customHeight="1" x14ac:dyDescent="0.2">
      <c r="B32" s="289"/>
      <c r="C32" s="120"/>
      <c r="D32" s="123"/>
      <c r="E32" s="291"/>
    </row>
    <row r="33" spans="2:5" ht="12.75" x14ac:dyDescent="0.2">
      <c r="B33" s="301" t="s">
        <v>559</v>
      </c>
      <c r="C33" s="107">
        <v>1184.4000000000001</v>
      </c>
      <c r="D33" s="108">
        <v>1106.2</v>
      </c>
      <c r="E33" s="302">
        <v>7.0692460676188729E-2</v>
      </c>
    </row>
    <row r="34" spans="2:5" ht="12.75" x14ac:dyDescent="0.2">
      <c r="B34" s="301" t="s">
        <v>385</v>
      </c>
      <c r="C34" s="107">
        <v>809.6</v>
      </c>
      <c r="D34" s="108">
        <v>784.7</v>
      </c>
      <c r="E34" s="302">
        <v>3.1731872053013754E-2</v>
      </c>
    </row>
    <row r="35" spans="2:5" ht="12.75" x14ac:dyDescent="0.2">
      <c r="B35" s="301" t="s">
        <v>215</v>
      </c>
      <c r="C35" s="109">
        <v>0.92200000000000004</v>
      </c>
      <c r="D35" s="110">
        <v>0.95399999999999996</v>
      </c>
      <c r="E35" s="303">
        <v>-3.1999999999999917</v>
      </c>
    </row>
    <row r="36" spans="2:5" ht="12.75" x14ac:dyDescent="0.2">
      <c r="B36" s="301" t="s">
        <v>9</v>
      </c>
      <c r="C36" s="304">
        <v>8.6999999999999993</v>
      </c>
      <c r="D36" s="305">
        <v>7.9</v>
      </c>
      <c r="E36" s="306">
        <v>0.10126582278481</v>
      </c>
    </row>
    <row r="37" spans="2:5" x14ac:dyDescent="0.2">
      <c r="B37" s="126"/>
      <c r="C37" s="126"/>
      <c r="D37" s="126"/>
      <c r="E37" s="126"/>
    </row>
    <row r="38" spans="2:5" ht="12.75" x14ac:dyDescent="0.2">
      <c r="B38" s="311" t="s">
        <v>4</v>
      </c>
      <c r="C38" s="126"/>
      <c r="D38" s="126"/>
      <c r="E38" s="126"/>
    </row>
    <row r="39" spans="2:5" ht="12.75" x14ac:dyDescent="0.2">
      <c r="B39" s="299" t="s">
        <v>0</v>
      </c>
      <c r="C39" s="377" t="s">
        <v>556</v>
      </c>
      <c r="D39" s="378" t="s">
        <v>557</v>
      </c>
      <c r="E39" s="300" t="s">
        <v>206</v>
      </c>
    </row>
    <row r="40" spans="2:5" ht="12.75" x14ac:dyDescent="0.2">
      <c r="B40" s="301" t="s">
        <v>6</v>
      </c>
      <c r="C40" s="107">
        <v>194.1</v>
      </c>
      <c r="D40" s="108">
        <v>191.9</v>
      </c>
      <c r="E40" s="302">
        <v>1.1464304325169206E-2</v>
      </c>
    </row>
    <row r="41" spans="2:5" ht="6" customHeight="1" x14ac:dyDescent="0.2">
      <c r="B41" s="153"/>
      <c r="C41" s="120"/>
      <c r="D41" s="121"/>
      <c r="E41" s="203"/>
    </row>
    <row r="42" spans="2:5" ht="12.75" x14ac:dyDescent="0.2">
      <c r="B42" s="373" t="s">
        <v>250</v>
      </c>
      <c r="C42" s="120"/>
      <c r="D42" s="121"/>
      <c r="E42" s="203"/>
    </row>
    <row r="43" spans="2:5" ht="12.75" x14ac:dyDescent="0.2">
      <c r="B43" s="379" t="s">
        <v>205</v>
      </c>
      <c r="C43" s="127">
        <v>145.69999999999999</v>
      </c>
      <c r="D43" s="128">
        <v>150.19999999999999</v>
      </c>
      <c r="E43" s="382">
        <v>-2.9960053262316877E-2</v>
      </c>
    </row>
    <row r="44" spans="2:5" ht="12.75" x14ac:dyDescent="0.2">
      <c r="B44" s="301" t="s">
        <v>2</v>
      </c>
      <c r="C44" s="107">
        <v>112.8</v>
      </c>
      <c r="D44" s="108">
        <v>117.3</v>
      </c>
      <c r="E44" s="302">
        <v>-3.8363171355498715E-2</v>
      </c>
    </row>
    <row r="45" spans="2:5" ht="6" customHeight="1" x14ac:dyDescent="0.2">
      <c r="B45" s="153"/>
      <c r="C45" s="111"/>
      <c r="D45" s="121"/>
      <c r="E45" s="203"/>
    </row>
    <row r="46" spans="2:5" ht="12.75" x14ac:dyDescent="0.2">
      <c r="B46" s="373" t="s">
        <v>251</v>
      </c>
      <c r="C46" s="120"/>
      <c r="D46" s="121"/>
      <c r="E46" s="203"/>
    </row>
    <row r="47" spans="2:5" ht="12.75" x14ac:dyDescent="0.2">
      <c r="B47" s="301" t="s">
        <v>205</v>
      </c>
      <c r="C47" s="107">
        <v>145.69999999999999</v>
      </c>
      <c r="D47" s="108">
        <v>123.29999999999998</v>
      </c>
      <c r="E47" s="302">
        <v>0.18167072181670729</v>
      </c>
    </row>
    <row r="48" spans="2:5" ht="12.75" x14ac:dyDescent="0.2">
      <c r="B48" s="301" t="s">
        <v>2</v>
      </c>
      <c r="C48" s="107">
        <v>112.8</v>
      </c>
      <c r="D48" s="108">
        <v>90.4</v>
      </c>
      <c r="E48" s="302">
        <v>0.24778761061946897</v>
      </c>
    </row>
    <row r="49" spans="2:5" ht="6" customHeight="1" x14ac:dyDescent="0.2">
      <c r="B49" s="289"/>
      <c r="C49" s="120"/>
      <c r="D49" s="123"/>
      <c r="E49" s="291"/>
    </row>
    <row r="50" spans="2:5" ht="12.75" x14ac:dyDescent="0.2">
      <c r="B50" s="301" t="s">
        <v>559</v>
      </c>
      <c r="C50" s="107">
        <v>2291.5</v>
      </c>
      <c r="D50" s="108">
        <v>2278.5</v>
      </c>
      <c r="E50" s="302">
        <v>5.7055080096555244E-3</v>
      </c>
    </row>
    <row r="51" spans="2:5" ht="12.75" x14ac:dyDescent="0.2">
      <c r="B51" s="301" t="s">
        <v>385</v>
      </c>
      <c r="C51" s="107">
        <v>1382.4</v>
      </c>
      <c r="D51" s="108">
        <v>1424.9</v>
      </c>
      <c r="E51" s="302">
        <v>-2.9826654502070338E-2</v>
      </c>
    </row>
    <row r="52" spans="2:5" ht="12.75" x14ac:dyDescent="0.2">
      <c r="B52" s="301" t="s">
        <v>215</v>
      </c>
      <c r="C52" s="109">
        <v>0.89700000000000002</v>
      </c>
      <c r="D52" s="110">
        <v>0.91599999999999993</v>
      </c>
      <c r="E52" s="303">
        <v>-1.8999999999999906</v>
      </c>
    </row>
    <row r="53" spans="2:5" ht="12.75" x14ac:dyDescent="0.2">
      <c r="B53" s="301" t="s">
        <v>9</v>
      </c>
      <c r="C53" s="304">
        <v>12.5</v>
      </c>
      <c r="D53" s="305">
        <v>11.5</v>
      </c>
      <c r="E53" s="306">
        <v>8.6956521739130377E-2</v>
      </c>
    </row>
    <row r="54" spans="2:5" x14ac:dyDescent="0.2">
      <c r="B54" s="126"/>
      <c r="C54" s="126"/>
      <c r="D54" s="126"/>
      <c r="E54" s="126"/>
    </row>
    <row r="55" spans="2:5" ht="12.75" x14ac:dyDescent="0.2">
      <c r="B55" s="311" t="s">
        <v>41</v>
      </c>
      <c r="C55" s="126"/>
      <c r="D55" s="126"/>
      <c r="E55" s="126"/>
    </row>
    <row r="56" spans="2:5" ht="12.75" x14ac:dyDescent="0.2">
      <c r="B56" s="299" t="s">
        <v>0</v>
      </c>
      <c r="C56" s="377" t="s">
        <v>556</v>
      </c>
      <c r="D56" s="378" t="s">
        <v>557</v>
      </c>
      <c r="E56" s="300" t="s">
        <v>206</v>
      </c>
    </row>
    <row r="57" spans="2:5" ht="12.75" x14ac:dyDescent="0.2">
      <c r="B57" s="301" t="s">
        <v>6</v>
      </c>
      <c r="C57" s="107">
        <v>149.9</v>
      </c>
      <c r="D57" s="108">
        <v>134.1</v>
      </c>
      <c r="E57" s="302">
        <v>0.11782252050708442</v>
      </c>
    </row>
    <row r="58" spans="2:5" ht="6" customHeight="1" x14ac:dyDescent="0.2">
      <c r="B58" s="153"/>
      <c r="C58" s="120"/>
      <c r="D58" s="121"/>
      <c r="E58" s="203"/>
    </row>
    <row r="59" spans="2:5" ht="12.75" x14ac:dyDescent="0.2">
      <c r="B59" s="373" t="s">
        <v>250</v>
      </c>
      <c r="C59" s="120"/>
      <c r="D59" s="121"/>
      <c r="E59" s="203"/>
    </row>
    <row r="60" spans="2:5" ht="12.75" x14ac:dyDescent="0.2">
      <c r="B60" s="379" t="s">
        <v>205</v>
      </c>
      <c r="C60" s="127">
        <v>68.8</v>
      </c>
      <c r="D60" s="128">
        <v>61.9</v>
      </c>
      <c r="E60" s="382">
        <v>0.11147011308562194</v>
      </c>
    </row>
    <row r="61" spans="2:5" ht="12.75" x14ac:dyDescent="0.2">
      <c r="B61" s="301" t="s">
        <v>2</v>
      </c>
      <c r="C61" s="107">
        <v>44.9</v>
      </c>
      <c r="D61" s="108">
        <v>40.4</v>
      </c>
      <c r="E61" s="302">
        <v>0.11138613861386149</v>
      </c>
    </row>
    <row r="62" spans="2:5" ht="6" customHeight="1" x14ac:dyDescent="0.2">
      <c r="B62" s="153"/>
      <c r="C62" s="111"/>
      <c r="D62" s="121"/>
      <c r="E62" s="203"/>
    </row>
    <row r="63" spans="2:5" ht="12.75" x14ac:dyDescent="0.2">
      <c r="B63" s="373" t="s">
        <v>251</v>
      </c>
      <c r="C63" s="120"/>
      <c r="D63" s="121"/>
      <c r="E63" s="203"/>
    </row>
    <row r="64" spans="2:5" ht="12.75" x14ac:dyDescent="0.2">
      <c r="B64" s="301" t="s">
        <v>205</v>
      </c>
      <c r="C64" s="107">
        <v>68.8</v>
      </c>
      <c r="D64" s="108">
        <v>59.5</v>
      </c>
      <c r="E64" s="302">
        <v>0.15630252100840325</v>
      </c>
    </row>
    <row r="65" spans="2:5" ht="12.75" x14ac:dyDescent="0.2">
      <c r="B65" s="301" t="s">
        <v>2</v>
      </c>
      <c r="C65" s="107">
        <v>44.9</v>
      </c>
      <c r="D65" s="108">
        <v>38</v>
      </c>
      <c r="E65" s="302">
        <v>0.18157894736842106</v>
      </c>
    </row>
    <row r="66" spans="2:5" ht="6" customHeight="1" x14ac:dyDescent="0.2">
      <c r="B66" s="289"/>
      <c r="C66" s="120"/>
      <c r="D66" s="123"/>
      <c r="E66" s="291"/>
    </row>
    <row r="67" spans="2:5" ht="12.75" x14ac:dyDescent="0.2">
      <c r="B67" s="301" t="s">
        <v>559</v>
      </c>
      <c r="C67" s="107">
        <v>981.3</v>
      </c>
      <c r="D67" s="108">
        <v>900.6</v>
      </c>
      <c r="E67" s="302">
        <v>8.9606928714190515E-2</v>
      </c>
    </row>
    <row r="68" spans="2:5" ht="12.75" x14ac:dyDescent="0.2">
      <c r="B68" s="301" t="s">
        <v>385</v>
      </c>
      <c r="C68" s="107">
        <v>531.1</v>
      </c>
      <c r="D68" s="108">
        <v>484.4</v>
      </c>
      <c r="E68" s="302">
        <v>9.6407927332782917E-2</v>
      </c>
    </row>
    <row r="69" spans="2:5" ht="12.75" x14ac:dyDescent="0.2">
      <c r="B69" s="301" t="s">
        <v>215</v>
      </c>
      <c r="C69" s="109">
        <v>0.89700000000000002</v>
      </c>
      <c r="D69" s="110">
        <v>0.91900000000000004</v>
      </c>
      <c r="E69" s="303">
        <v>-2.200000000000002</v>
      </c>
    </row>
    <row r="70" spans="2:5" ht="12.75" x14ac:dyDescent="0.2">
      <c r="B70" s="301" t="s">
        <v>9</v>
      </c>
      <c r="C70" s="304">
        <v>3.9</v>
      </c>
      <c r="D70" s="305">
        <v>3.4</v>
      </c>
      <c r="E70" s="306">
        <v>0.14705882352941169</v>
      </c>
    </row>
    <row r="71" spans="2:5" ht="12.75" x14ac:dyDescent="0.2">
      <c r="B71" s="301"/>
      <c r="C71" s="304"/>
      <c r="D71" s="305"/>
      <c r="E71" s="306"/>
    </row>
    <row r="72" spans="2:5" ht="12.75" x14ac:dyDescent="0.2">
      <c r="B72" s="311" t="s">
        <v>163</v>
      </c>
      <c r="C72" s="126"/>
      <c r="D72" s="126"/>
      <c r="E72" s="126"/>
    </row>
    <row r="73" spans="2:5" ht="12.75" x14ac:dyDescent="0.2">
      <c r="B73" s="299" t="s">
        <v>0</v>
      </c>
      <c r="C73" s="377" t="s">
        <v>556</v>
      </c>
      <c r="D73" s="378" t="s">
        <v>557</v>
      </c>
      <c r="E73" s="300" t="s">
        <v>206</v>
      </c>
    </row>
    <row r="74" spans="2:5" ht="12.75" x14ac:dyDescent="0.2">
      <c r="B74" s="373" t="s">
        <v>250</v>
      </c>
      <c r="C74" s="120"/>
      <c r="D74" s="121"/>
      <c r="E74" s="203"/>
    </row>
    <row r="75" spans="2:5" ht="12.75" x14ac:dyDescent="0.2">
      <c r="B75" s="379" t="s">
        <v>205</v>
      </c>
      <c r="C75" s="127">
        <v>17.3</v>
      </c>
      <c r="D75" s="128">
        <v>16</v>
      </c>
      <c r="E75" s="382">
        <v>8.1250000000000044E-2</v>
      </c>
    </row>
    <row r="76" spans="2:5" ht="12.75" x14ac:dyDescent="0.2">
      <c r="B76" s="301" t="s">
        <v>2</v>
      </c>
      <c r="C76" s="107">
        <v>17.3</v>
      </c>
      <c r="D76" s="108">
        <v>16</v>
      </c>
      <c r="E76" s="302">
        <v>8.1250000000000044E-2</v>
      </c>
    </row>
    <row r="77" spans="2:5" ht="6" customHeight="1" x14ac:dyDescent="0.2">
      <c r="B77" s="153"/>
      <c r="C77" s="111"/>
      <c r="D77" s="121"/>
      <c r="E77" s="203"/>
    </row>
    <row r="78" spans="2:5" ht="12.75" x14ac:dyDescent="0.2">
      <c r="B78" s="373" t="s">
        <v>251</v>
      </c>
      <c r="C78" s="120"/>
      <c r="D78" s="121"/>
      <c r="E78" s="203"/>
    </row>
    <row r="79" spans="2:5" ht="12.75" x14ac:dyDescent="0.2">
      <c r="B79" s="301" t="s">
        <v>205</v>
      </c>
      <c r="C79" s="107">
        <v>17.3</v>
      </c>
      <c r="D79" s="108">
        <v>16</v>
      </c>
      <c r="E79" s="302">
        <v>8.1250000000000044E-2</v>
      </c>
    </row>
    <row r="80" spans="2:5" ht="12.75" x14ac:dyDescent="0.2">
      <c r="B80" s="301" t="s">
        <v>2</v>
      </c>
      <c r="C80" s="107">
        <v>17.3</v>
      </c>
      <c r="D80" s="108">
        <v>16</v>
      </c>
      <c r="E80" s="302">
        <v>8.1250000000000044E-2</v>
      </c>
    </row>
    <row r="81" spans="2:5" ht="6" customHeight="1" x14ac:dyDescent="0.2">
      <c r="B81" s="289"/>
      <c r="C81" s="120"/>
      <c r="D81" s="123"/>
      <c r="E81" s="291"/>
    </row>
    <row r="82" spans="2:5" ht="12.75" x14ac:dyDescent="0.2">
      <c r="B82" s="301" t="s">
        <v>559</v>
      </c>
      <c r="C82" s="107">
        <v>167.2</v>
      </c>
      <c r="D82" s="108">
        <v>160.4</v>
      </c>
      <c r="E82" s="302">
        <v>4.2394014962593429E-2</v>
      </c>
    </row>
    <row r="83" spans="2:5" ht="12.75" x14ac:dyDescent="0.2">
      <c r="B83" s="301" t="s">
        <v>385</v>
      </c>
      <c r="C83" s="107">
        <v>166.8</v>
      </c>
      <c r="D83" s="108">
        <v>151.4</v>
      </c>
      <c r="E83" s="302">
        <v>0.10171730515191557</v>
      </c>
    </row>
    <row r="84" spans="2:5" ht="12.75" x14ac:dyDescent="0.2">
      <c r="B84" s="301" t="s">
        <v>9</v>
      </c>
      <c r="C84" s="304">
        <v>0.8</v>
      </c>
      <c r="D84" s="305">
        <v>0.8</v>
      </c>
      <c r="E84" s="306">
        <v>0</v>
      </c>
    </row>
  </sheetData>
  <phoneticPr fontId="0" type="noConversion"/>
  <pageMargins left="0.39" right="0.27" top="0.36" bottom="0.35" header="0.25" footer="0.21"/>
  <pageSetup paperSize="9" scale="8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D56"/>
  <sheetViews>
    <sheetView showGridLines="0" zoomScaleNormal="100" zoomScaleSheetLayoutView="100" workbookViewId="0"/>
  </sheetViews>
  <sheetFormatPr defaultRowHeight="12.75" x14ac:dyDescent="0.2"/>
  <cols>
    <col min="1" max="1" width="3.42578125" customWidth="1"/>
    <col min="2" max="2" width="66.7109375" customWidth="1"/>
    <col min="3" max="4" width="9.140625" customWidth="1"/>
    <col min="9" max="9" width="100.28515625" customWidth="1"/>
  </cols>
  <sheetData>
    <row r="1" spans="2:4" ht="12.75" customHeight="1" x14ac:dyDescent="0.2"/>
    <row r="2" spans="2:4" s="74" customFormat="1" ht="18" customHeight="1" x14ac:dyDescent="0.25">
      <c r="B2" s="191" t="s">
        <v>430</v>
      </c>
    </row>
    <row r="3" spans="2:4" ht="12.75" customHeight="1" x14ac:dyDescent="0.2">
      <c r="B3" s="5"/>
      <c r="C3" s="5"/>
      <c r="D3" s="5"/>
    </row>
    <row r="4" spans="2:4" ht="12.75" customHeight="1" x14ac:dyDescent="0.2">
      <c r="B4" s="131" t="s">
        <v>0</v>
      </c>
      <c r="C4" s="384" t="s">
        <v>556</v>
      </c>
      <c r="D4" s="385" t="s">
        <v>557</v>
      </c>
    </row>
    <row r="5" spans="2:4" x14ac:dyDescent="0.2">
      <c r="B5" s="224" t="s">
        <v>6</v>
      </c>
      <c r="C5" s="154">
        <v>669.3</v>
      </c>
      <c r="D5" s="155">
        <v>679.9</v>
      </c>
    </row>
    <row r="6" spans="2:4" x14ac:dyDescent="0.2">
      <c r="B6" s="224" t="s">
        <v>435</v>
      </c>
      <c r="C6" s="225">
        <v>5.7</v>
      </c>
      <c r="D6" s="155">
        <v>293.2</v>
      </c>
    </row>
    <row r="7" spans="2:4" x14ac:dyDescent="0.2">
      <c r="B7" s="226" t="s">
        <v>436</v>
      </c>
      <c r="C7" s="227">
        <v>675</v>
      </c>
      <c r="D7" s="228">
        <v>973.1</v>
      </c>
    </row>
    <row r="8" spans="2:4" x14ac:dyDescent="0.2">
      <c r="B8" s="224" t="s">
        <v>437</v>
      </c>
      <c r="C8" s="154">
        <v>171.6</v>
      </c>
      <c r="D8" s="155">
        <v>170.2</v>
      </c>
    </row>
    <row r="9" spans="2:4" x14ac:dyDescent="0.2">
      <c r="B9" s="229" t="s">
        <v>234</v>
      </c>
      <c r="C9" s="154">
        <v>136</v>
      </c>
      <c r="D9" s="155">
        <v>129.9</v>
      </c>
    </row>
    <row r="10" spans="2:4" x14ac:dyDescent="0.2">
      <c r="B10" s="229" t="s">
        <v>390</v>
      </c>
      <c r="C10" s="154">
        <v>2.1</v>
      </c>
      <c r="D10" s="155">
        <v>4.5</v>
      </c>
    </row>
    <row r="11" spans="2:4" x14ac:dyDescent="0.2">
      <c r="B11" s="224" t="s">
        <v>438</v>
      </c>
      <c r="C11" s="154">
        <v>170.7</v>
      </c>
      <c r="D11" s="230">
        <v>185.1</v>
      </c>
    </row>
    <row r="12" spans="2:4" x14ac:dyDescent="0.2">
      <c r="B12" s="226" t="s">
        <v>567</v>
      </c>
      <c r="C12" s="227">
        <v>480.4</v>
      </c>
      <c r="D12" s="228">
        <v>489.7</v>
      </c>
    </row>
    <row r="13" spans="2:4" x14ac:dyDescent="0.2">
      <c r="B13" s="231" t="s">
        <v>568</v>
      </c>
      <c r="C13" s="232">
        <v>194.6</v>
      </c>
      <c r="D13" s="233">
        <v>483.4</v>
      </c>
    </row>
    <row r="14" spans="2:4" x14ac:dyDescent="0.2">
      <c r="B14" s="229" t="s">
        <v>569</v>
      </c>
      <c r="C14" s="225">
        <v>61.4</v>
      </c>
      <c r="D14" s="155">
        <v>13.7</v>
      </c>
    </row>
    <row r="15" spans="2:4" x14ac:dyDescent="0.2">
      <c r="B15" s="234" t="s">
        <v>570</v>
      </c>
      <c r="C15" s="235">
        <v>256</v>
      </c>
      <c r="D15" s="227">
        <v>497.1</v>
      </c>
    </row>
    <row r="16" spans="2:4" x14ac:dyDescent="0.2">
      <c r="B16" s="224" t="s">
        <v>439</v>
      </c>
      <c r="C16" s="225">
        <v>6.5</v>
      </c>
      <c r="D16" s="155">
        <v>6</v>
      </c>
    </row>
    <row r="17" spans="2:4" x14ac:dyDescent="0.2">
      <c r="B17" s="224" t="s">
        <v>440</v>
      </c>
      <c r="C17" s="154">
        <v>-58.8</v>
      </c>
      <c r="D17" s="155">
        <v>-61.9</v>
      </c>
    </row>
    <row r="18" spans="2:4" x14ac:dyDescent="0.2">
      <c r="B18" s="226" t="s">
        <v>218</v>
      </c>
      <c r="C18" s="227">
        <v>-52.3</v>
      </c>
      <c r="D18" s="228">
        <v>-55.9</v>
      </c>
    </row>
    <row r="19" spans="2:4" x14ac:dyDescent="0.2">
      <c r="B19" s="231" t="s">
        <v>441</v>
      </c>
      <c r="C19" s="232">
        <v>203.7</v>
      </c>
      <c r="D19" s="233">
        <v>441.2</v>
      </c>
    </row>
    <row r="20" spans="2:4" x14ac:dyDescent="0.2">
      <c r="B20" s="224" t="s">
        <v>219</v>
      </c>
      <c r="C20" s="236">
        <v>-33.299999999999997</v>
      </c>
      <c r="D20" s="237">
        <v>-34.200000000000003</v>
      </c>
    </row>
    <row r="21" spans="2:4" x14ac:dyDescent="0.2">
      <c r="B21" s="156" t="s">
        <v>220</v>
      </c>
      <c r="C21" s="140">
        <v>170.4</v>
      </c>
      <c r="D21" s="157">
        <v>407</v>
      </c>
    </row>
    <row r="22" spans="2:4" x14ac:dyDescent="0.2">
      <c r="B22" s="224" t="s">
        <v>221</v>
      </c>
      <c r="C22" s="154">
        <v>-21.6</v>
      </c>
      <c r="D22" s="237">
        <v>-22.4</v>
      </c>
    </row>
    <row r="23" spans="2:4" x14ac:dyDescent="0.2">
      <c r="B23" s="156" t="s">
        <v>529</v>
      </c>
      <c r="C23" s="140">
        <v>148.80000000000001</v>
      </c>
      <c r="D23" s="157">
        <v>384.6</v>
      </c>
    </row>
    <row r="24" spans="2:4" x14ac:dyDescent="0.2">
      <c r="B24" s="153"/>
      <c r="C24" s="238"/>
      <c r="D24" s="239"/>
    </row>
    <row r="25" spans="2:4" x14ac:dyDescent="0.2">
      <c r="B25" s="231" t="s">
        <v>442</v>
      </c>
      <c r="C25" s="240">
        <v>1.1671962069999999</v>
      </c>
      <c r="D25" s="241">
        <v>3.0153706370000002</v>
      </c>
    </row>
    <row r="26" spans="2:4" x14ac:dyDescent="0.2">
      <c r="B26" s="231" t="s">
        <v>443</v>
      </c>
      <c r="C26" s="240">
        <v>1.1651686619999999</v>
      </c>
      <c r="D26" s="241">
        <v>3.0117591500000001</v>
      </c>
    </row>
    <row r="27" spans="2:4" x14ac:dyDescent="0.2">
      <c r="B27" s="4"/>
      <c r="C27" s="386"/>
      <c r="D27" s="386"/>
    </row>
    <row r="28" spans="2:4" x14ac:dyDescent="0.2">
      <c r="B28" s="387" t="s">
        <v>571</v>
      </c>
      <c r="C28" s="386"/>
      <c r="D28" s="386"/>
    </row>
    <row r="29" spans="2:4" x14ac:dyDescent="0.2">
      <c r="B29" s="131" t="s">
        <v>0</v>
      </c>
      <c r="C29" s="384" t="s">
        <v>556</v>
      </c>
      <c r="D29" s="385" t="s">
        <v>557</v>
      </c>
    </row>
    <row r="30" spans="2:4" x14ac:dyDescent="0.2">
      <c r="B30" s="224" t="s">
        <v>572</v>
      </c>
      <c r="C30" s="134">
        <v>0</v>
      </c>
      <c r="D30" s="135">
        <v>282.8</v>
      </c>
    </row>
    <row r="31" spans="2:4" x14ac:dyDescent="0.2">
      <c r="B31" s="224" t="s">
        <v>573</v>
      </c>
      <c r="C31" s="134">
        <v>0</v>
      </c>
      <c r="D31" s="135">
        <v>-1.6</v>
      </c>
    </row>
    <row r="32" spans="2:4" x14ac:dyDescent="0.2">
      <c r="B32" s="224" t="s">
        <v>574</v>
      </c>
      <c r="C32" s="134">
        <v>0</v>
      </c>
      <c r="D32" s="135">
        <v>2.1</v>
      </c>
    </row>
    <row r="33" spans="2:4" x14ac:dyDescent="0.2">
      <c r="B33" s="224" t="s">
        <v>575</v>
      </c>
      <c r="C33" s="134">
        <v>-2.1</v>
      </c>
      <c r="D33" s="135">
        <v>-4.5</v>
      </c>
    </row>
    <row r="34" spans="2:4" x14ac:dyDescent="0.2">
      <c r="B34" s="224" t="s">
        <v>576</v>
      </c>
      <c r="C34" s="134">
        <v>0</v>
      </c>
      <c r="D34" s="135">
        <v>-49</v>
      </c>
    </row>
    <row r="35" spans="2:4" x14ac:dyDescent="0.2">
      <c r="B35" s="224" t="s">
        <v>577</v>
      </c>
      <c r="C35" s="134">
        <v>0</v>
      </c>
      <c r="D35" s="135">
        <v>-3.7</v>
      </c>
    </row>
    <row r="36" spans="2:4" x14ac:dyDescent="0.2">
      <c r="B36" s="224" t="s">
        <v>578</v>
      </c>
      <c r="C36" s="134">
        <v>0</v>
      </c>
      <c r="D36" s="135">
        <v>-5</v>
      </c>
    </row>
    <row r="37" spans="2:4" x14ac:dyDescent="0.2">
      <c r="B37" s="224" t="s">
        <v>579</v>
      </c>
      <c r="C37" s="134">
        <v>0</v>
      </c>
      <c r="D37" s="135">
        <v>-15</v>
      </c>
    </row>
    <row r="38" spans="2:4" x14ac:dyDescent="0.2">
      <c r="B38" s="226" t="s">
        <v>580</v>
      </c>
      <c r="C38" s="242">
        <v>-2.1</v>
      </c>
      <c r="D38" s="388">
        <v>206.10000000000002</v>
      </c>
    </row>
    <row r="39" spans="2:4" x14ac:dyDescent="0.2">
      <c r="B39" s="224" t="s">
        <v>219</v>
      </c>
      <c r="C39" s="134">
        <v>0.52700000000000002</v>
      </c>
      <c r="D39" s="135">
        <v>4.5</v>
      </c>
    </row>
    <row r="40" spans="2:4" x14ac:dyDescent="0.2">
      <c r="B40" s="156" t="s">
        <v>581</v>
      </c>
      <c r="C40" s="243">
        <v>-1.573</v>
      </c>
      <c r="D40" s="141">
        <v>210.60000000000002</v>
      </c>
    </row>
    <row r="41" spans="2:4" x14ac:dyDescent="0.2">
      <c r="B41" s="4"/>
      <c r="C41" s="386"/>
      <c r="D41" s="386"/>
    </row>
    <row r="42" spans="2:4" x14ac:dyDescent="0.2">
      <c r="B42" s="389" t="s">
        <v>582</v>
      </c>
      <c r="C42" s="386"/>
      <c r="D42" s="386"/>
    </row>
    <row r="43" spans="2:4" x14ac:dyDescent="0.2">
      <c r="B43" s="5"/>
      <c r="C43" s="5"/>
      <c r="D43" s="5"/>
    </row>
    <row r="44" spans="2:4" x14ac:dyDescent="0.2">
      <c r="B44" s="131" t="s">
        <v>0</v>
      </c>
      <c r="C44" s="384" t="s">
        <v>556</v>
      </c>
      <c r="D44" s="385" t="s">
        <v>557</v>
      </c>
    </row>
    <row r="45" spans="2:4" x14ac:dyDescent="0.2">
      <c r="B45" s="226" t="s">
        <v>568</v>
      </c>
      <c r="C45" s="242">
        <v>196.7</v>
      </c>
      <c r="D45" s="388">
        <v>228.29999999999995</v>
      </c>
    </row>
    <row r="46" spans="2:4" x14ac:dyDescent="0.2">
      <c r="B46" s="229" t="s">
        <v>569</v>
      </c>
      <c r="C46" s="134">
        <v>61.4</v>
      </c>
      <c r="D46" s="135">
        <v>62.699999999999989</v>
      </c>
    </row>
    <row r="47" spans="2:4" x14ac:dyDescent="0.2">
      <c r="B47" s="226" t="s">
        <v>2</v>
      </c>
      <c r="C47" s="242">
        <v>258.10000000000002</v>
      </c>
      <c r="D47" s="388">
        <v>291</v>
      </c>
    </row>
    <row r="48" spans="2:4" x14ac:dyDescent="0.2">
      <c r="B48" s="224" t="s">
        <v>218</v>
      </c>
      <c r="C48" s="134">
        <v>-52.3</v>
      </c>
      <c r="D48" s="135">
        <v>-55.9</v>
      </c>
    </row>
    <row r="49" spans="2:4" x14ac:dyDescent="0.2">
      <c r="B49" s="226" t="s">
        <v>441</v>
      </c>
      <c r="C49" s="242">
        <v>205.79999999999998</v>
      </c>
      <c r="D49" s="388">
        <v>235.09999999999997</v>
      </c>
    </row>
    <row r="50" spans="2:4" x14ac:dyDescent="0.2">
      <c r="B50" s="224" t="s">
        <v>219</v>
      </c>
      <c r="C50" s="134">
        <v>-33.799999999999997</v>
      </c>
      <c r="D50" s="135">
        <v>-38.700000000000003</v>
      </c>
    </row>
    <row r="51" spans="2:4" x14ac:dyDescent="0.2">
      <c r="B51" s="156" t="s">
        <v>220</v>
      </c>
      <c r="C51" s="243">
        <v>172</v>
      </c>
      <c r="D51" s="141">
        <v>196.39999999999998</v>
      </c>
    </row>
    <row r="52" spans="2:4" x14ac:dyDescent="0.2">
      <c r="B52" s="224" t="s">
        <v>221</v>
      </c>
      <c r="C52" s="134">
        <v>-21.6</v>
      </c>
      <c r="D52" s="135">
        <v>-22.5</v>
      </c>
    </row>
    <row r="53" spans="2:4" x14ac:dyDescent="0.2">
      <c r="B53" s="156" t="s">
        <v>529</v>
      </c>
      <c r="C53" s="243">
        <v>150.4</v>
      </c>
      <c r="D53" s="141">
        <v>173.9</v>
      </c>
    </row>
    <row r="54" spans="2:4" x14ac:dyDescent="0.2">
      <c r="B54" s="153"/>
      <c r="C54" s="238"/>
      <c r="D54" s="239"/>
    </row>
    <row r="55" spans="2:4" x14ac:dyDescent="0.2">
      <c r="B55" s="231" t="s">
        <v>442</v>
      </c>
      <c r="C55" s="240">
        <v>1.179582395</v>
      </c>
      <c r="D55" s="241">
        <v>1.363729948</v>
      </c>
    </row>
    <row r="56" spans="2:4" x14ac:dyDescent="0.2">
      <c r="B56" s="231" t="s">
        <v>443</v>
      </c>
      <c r="C56" s="240">
        <v>1.177533334</v>
      </c>
      <c r="D56" s="241">
        <v>1.362096618</v>
      </c>
    </row>
  </sheetData>
  <pageMargins left="0.7" right="0.7" top="0.75" bottom="0.75" header="0.3" footer="0.3"/>
  <pageSetup paperSize="9" scale="83"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D25"/>
  <sheetViews>
    <sheetView showGridLines="0" zoomScaleNormal="100" zoomScaleSheetLayoutView="100" workbookViewId="0"/>
  </sheetViews>
  <sheetFormatPr defaultRowHeight="12.75" x14ac:dyDescent="0.2"/>
  <cols>
    <col min="1" max="1" width="3.42578125" customWidth="1"/>
    <col min="2" max="2" width="66.7109375" customWidth="1"/>
    <col min="3" max="4" width="9.28515625" customWidth="1"/>
  </cols>
  <sheetData>
    <row r="1" spans="2:4" ht="12.75" customHeight="1" x14ac:dyDescent="0.2"/>
    <row r="2" spans="2:4" ht="18" customHeight="1" x14ac:dyDescent="0.25">
      <c r="B2" s="191" t="s">
        <v>431</v>
      </c>
    </row>
    <row r="3" spans="2:4" ht="12.75" customHeight="1" x14ac:dyDescent="0.2"/>
    <row r="4" spans="2:4" ht="12.75" customHeight="1" x14ac:dyDescent="0.2">
      <c r="B4" s="315" t="s">
        <v>0</v>
      </c>
      <c r="C4" s="119" t="s">
        <v>556</v>
      </c>
      <c r="D4" s="316" t="s">
        <v>557</v>
      </c>
    </row>
    <row r="5" spans="2:4" x14ac:dyDescent="0.2">
      <c r="B5" s="317" t="s">
        <v>220</v>
      </c>
      <c r="C5" s="318">
        <v>170.4</v>
      </c>
      <c r="D5" s="319">
        <v>407</v>
      </c>
    </row>
    <row r="6" spans="2:4" ht="6" customHeight="1" x14ac:dyDescent="0.2">
      <c r="B6" s="320"/>
      <c r="C6" s="321"/>
      <c r="D6" s="322"/>
    </row>
    <row r="7" spans="2:4" x14ac:dyDescent="0.2">
      <c r="B7" s="323" t="s">
        <v>538</v>
      </c>
      <c r="C7" s="324">
        <v>-115.3</v>
      </c>
      <c r="D7" s="325">
        <v>1.3</v>
      </c>
    </row>
    <row r="8" spans="2:4" x14ac:dyDescent="0.2">
      <c r="B8" s="326" t="s">
        <v>539</v>
      </c>
      <c r="C8" s="324">
        <v>49.8</v>
      </c>
      <c r="D8" s="325">
        <v>3.3</v>
      </c>
    </row>
    <row r="9" spans="2:4" ht="25.5" x14ac:dyDescent="0.2">
      <c r="B9" s="323" t="s">
        <v>562</v>
      </c>
      <c r="C9" s="324">
        <v>0</v>
      </c>
      <c r="D9" s="325">
        <v>-4.9000000000000004</v>
      </c>
    </row>
    <row r="10" spans="2:4" x14ac:dyDescent="0.2">
      <c r="B10" s="323" t="s">
        <v>444</v>
      </c>
      <c r="C10" s="324">
        <v>13.4</v>
      </c>
      <c r="D10" s="325">
        <v>10.200000000000001</v>
      </c>
    </row>
    <row r="11" spans="2:4" x14ac:dyDescent="0.2">
      <c r="B11" s="323" t="s">
        <v>445</v>
      </c>
      <c r="C11" s="327">
        <v>-1.2</v>
      </c>
      <c r="D11" s="328">
        <v>-2</v>
      </c>
    </row>
    <row r="12" spans="2:4" x14ac:dyDescent="0.2">
      <c r="B12" s="323" t="s">
        <v>540</v>
      </c>
      <c r="C12" s="327">
        <v>5</v>
      </c>
      <c r="D12" s="328">
        <v>-14.1</v>
      </c>
    </row>
    <row r="13" spans="2:4" ht="25.5" x14ac:dyDescent="0.2">
      <c r="B13" s="329" t="s">
        <v>541</v>
      </c>
      <c r="C13" s="330">
        <v>-48.3</v>
      </c>
      <c r="D13" s="331">
        <v>-6.2</v>
      </c>
    </row>
    <row r="14" spans="2:4" ht="6" customHeight="1" x14ac:dyDescent="0.2">
      <c r="B14" s="329"/>
      <c r="C14" s="327"/>
      <c r="D14" s="328"/>
    </row>
    <row r="15" spans="2:4" x14ac:dyDescent="0.2">
      <c r="B15" s="323" t="s">
        <v>446</v>
      </c>
      <c r="C15" s="327">
        <v>68.400000000000006</v>
      </c>
      <c r="D15" s="328">
        <v>-64.8</v>
      </c>
    </row>
    <row r="16" spans="2:4" ht="25.5" x14ac:dyDescent="0.2">
      <c r="B16" s="329" t="s">
        <v>542</v>
      </c>
      <c r="C16" s="330">
        <v>68.400000000000006</v>
      </c>
      <c r="D16" s="331">
        <v>-64.8</v>
      </c>
    </row>
    <row r="17" spans="2:4" ht="6" customHeight="1" x14ac:dyDescent="0.2">
      <c r="B17" s="332"/>
      <c r="C17" s="327"/>
      <c r="D17" s="328"/>
    </row>
    <row r="18" spans="2:4" x14ac:dyDescent="0.2">
      <c r="B18" s="333" t="s">
        <v>447</v>
      </c>
      <c r="C18" s="334">
        <v>20.100000000000009</v>
      </c>
      <c r="D18" s="330">
        <v>-71</v>
      </c>
    </row>
    <row r="19" spans="2:4" x14ac:dyDescent="0.2">
      <c r="B19" s="329"/>
      <c r="C19" s="330"/>
      <c r="D19" s="331"/>
    </row>
    <row r="20" spans="2:4" x14ac:dyDescent="0.2">
      <c r="B20" s="335" t="s">
        <v>448</v>
      </c>
      <c r="C20" s="336">
        <v>190.5</v>
      </c>
      <c r="D20" s="337">
        <v>336</v>
      </c>
    </row>
    <row r="21" spans="2:4" ht="6" customHeight="1" x14ac:dyDescent="0.2">
      <c r="B21" s="332"/>
      <c r="C21" s="327"/>
      <c r="D21" s="328"/>
    </row>
    <row r="22" spans="2:4" x14ac:dyDescent="0.2">
      <c r="B22" s="338" t="s">
        <v>449</v>
      </c>
      <c r="C22" s="327"/>
      <c r="D22" s="328"/>
    </row>
    <row r="23" spans="2:4" x14ac:dyDescent="0.2">
      <c r="B23" s="323" t="s">
        <v>450</v>
      </c>
      <c r="C23" s="327">
        <v>174.8</v>
      </c>
      <c r="D23" s="328">
        <v>310.2</v>
      </c>
    </row>
    <row r="24" spans="2:4" x14ac:dyDescent="0.2">
      <c r="B24" s="323" t="s">
        <v>221</v>
      </c>
      <c r="C24" s="327">
        <v>15.7</v>
      </c>
      <c r="D24" s="328">
        <v>25.8</v>
      </c>
    </row>
    <row r="25" spans="2:4" x14ac:dyDescent="0.2">
      <c r="B25" s="335" t="s">
        <v>448</v>
      </c>
      <c r="C25" s="336">
        <v>190.5</v>
      </c>
      <c r="D25" s="337">
        <v>336</v>
      </c>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D56"/>
  <sheetViews>
    <sheetView showGridLines="0" zoomScaleNormal="100" zoomScaleSheetLayoutView="100" workbookViewId="0"/>
  </sheetViews>
  <sheetFormatPr defaultRowHeight="12.75" x14ac:dyDescent="0.2"/>
  <cols>
    <col min="1" max="1" width="3.42578125" customWidth="1"/>
    <col min="2" max="2" width="66.7109375" customWidth="1"/>
  </cols>
  <sheetData>
    <row r="1" spans="2:4" ht="12.75" customHeight="1" x14ac:dyDescent="0.2"/>
    <row r="2" spans="2:4" ht="18" customHeight="1" x14ac:dyDescent="0.25">
      <c r="B2" s="191" t="s">
        <v>432</v>
      </c>
    </row>
    <row r="3" spans="2:4" ht="12.75" customHeight="1" x14ac:dyDescent="0.2">
      <c r="B3" s="5"/>
      <c r="C3" s="5"/>
    </row>
    <row r="4" spans="2:4" ht="12.75" customHeight="1" x14ac:dyDescent="0.2">
      <c r="B4" s="131" t="s">
        <v>0</v>
      </c>
      <c r="C4" s="246">
        <v>42916</v>
      </c>
      <c r="D4" s="247">
        <v>42735</v>
      </c>
    </row>
    <row r="5" spans="2:4" x14ac:dyDescent="0.2">
      <c r="B5" s="248"/>
      <c r="C5" s="175"/>
      <c r="D5" s="5"/>
    </row>
    <row r="6" spans="2:4" x14ac:dyDescent="0.2">
      <c r="B6" s="249" t="s">
        <v>451</v>
      </c>
      <c r="C6" s="250"/>
      <c r="D6" s="251"/>
    </row>
    <row r="7" spans="2:4" x14ac:dyDescent="0.2">
      <c r="B7" s="153" t="s">
        <v>452</v>
      </c>
      <c r="C7" s="493">
        <v>145.1</v>
      </c>
      <c r="D7" s="494">
        <v>145.80000000000001</v>
      </c>
    </row>
    <row r="8" spans="2:4" x14ac:dyDescent="0.2">
      <c r="B8" s="147" t="s">
        <v>453</v>
      </c>
      <c r="C8" s="493">
        <v>3455.3</v>
      </c>
      <c r="D8" s="494">
        <v>3553</v>
      </c>
    </row>
    <row r="9" spans="2:4" x14ac:dyDescent="0.2">
      <c r="B9" s="229" t="s">
        <v>608</v>
      </c>
      <c r="C9" s="493">
        <v>1068.7</v>
      </c>
      <c r="D9" s="494">
        <v>1091.7</v>
      </c>
    </row>
    <row r="10" spans="2:4" x14ac:dyDescent="0.2">
      <c r="B10" s="229" t="s">
        <v>609</v>
      </c>
      <c r="C10" s="493">
        <v>30</v>
      </c>
      <c r="D10" s="494">
        <v>30.5</v>
      </c>
    </row>
    <row r="11" spans="2:4" x14ac:dyDescent="0.2">
      <c r="B11" s="229" t="s">
        <v>610</v>
      </c>
      <c r="C11" s="493">
        <v>14.9</v>
      </c>
      <c r="D11" s="494">
        <v>14.5</v>
      </c>
    </row>
    <row r="12" spans="2:4" x14ac:dyDescent="0.2">
      <c r="B12" s="229" t="s">
        <v>611</v>
      </c>
      <c r="C12" s="493">
        <v>1</v>
      </c>
      <c r="D12" s="494">
        <v>1.1000000000000001</v>
      </c>
    </row>
    <row r="13" spans="2:4" x14ac:dyDescent="0.2">
      <c r="B13" s="153" t="s">
        <v>454</v>
      </c>
      <c r="C13" s="493">
        <v>1114.5999999999999</v>
      </c>
      <c r="D13" s="494">
        <v>1137.8</v>
      </c>
    </row>
    <row r="14" spans="2:4" x14ac:dyDescent="0.2">
      <c r="B14" s="153" t="s">
        <v>455</v>
      </c>
      <c r="C14" s="495">
        <v>4.8</v>
      </c>
      <c r="D14" s="494">
        <v>15.7</v>
      </c>
    </row>
    <row r="15" spans="2:4" x14ac:dyDescent="0.2">
      <c r="B15" s="153" t="s">
        <v>456</v>
      </c>
      <c r="C15" s="495">
        <v>44.6</v>
      </c>
      <c r="D15" s="496">
        <v>94.2</v>
      </c>
    </row>
    <row r="16" spans="2:4" x14ac:dyDescent="0.2">
      <c r="B16" s="153" t="s">
        <v>457</v>
      </c>
      <c r="C16" s="495">
        <v>26.1</v>
      </c>
      <c r="D16" s="496">
        <v>27.5</v>
      </c>
    </row>
    <row r="17" spans="2:4" x14ac:dyDescent="0.2">
      <c r="B17" s="234" t="s">
        <v>458</v>
      </c>
      <c r="C17" s="497">
        <v>4790.5</v>
      </c>
      <c r="D17" s="498">
        <v>4974</v>
      </c>
    </row>
    <row r="18" spans="2:4" x14ac:dyDescent="0.2">
      <c r="B18" s="153" t="s">
        <v>459</v>
      </c>
      <c r="C18" s="493">
        <v>218</v>
      </c>
      <c r="D18" s="494">
        <v>224.6</v>
      </c>
    </row>
    <row r="19" spans="2:4" x14ac:dyDescent="0.2">
      <c r="B19" s="147" t="s">
        <v>491</v>
      </c>
      <c r="C19" s="493">
        <v>49.9</v>
      </c>
      <c r="D19" s="494">
        <v>0</v>
      </c>
    </row>
    <row r="20" spans="2:4" x14ac:dyDescent="0.2">
      <c r="B20" s="153" t="s">
        <v>460</v>
      </c>
      <c r="C20" s="493">
        <v>37.5</v>
      </c>
      <c r="D20" s="494">
        <v>16.400000000000002</v>
      </c>
    </row>
    <row r="21" spans="2:4" x14ac:dyDescent="0.2">
      <c r="B21" s="457" t="s">
        <v>456</v>
      </c>
      <c r="C21" s="495">
        <v>26.1</v>
      </c>
      <c r="D21" s="494">
        <v>35.9</v>
      </c>
    </row>
    <row r="22" spans="2:4" x14ac:dyDescent="0.2">
      <c r="B22" s="153" t="s">
        <v>461</v>
      </c>
      <c r="C22" s="495">
        <v>167.5</v>
      </c>
      <c r="D22" s="496">
        <v>306</v>
      </c>
    </row>
    <row r="23" spans="2:4" x14ac:dyDescent="0.2">
      <c r="B23" s="153" t="s">
        <v>462</v>
      </c>
      <c r="C23" s="493">
        <v>19.600000000000001</v>
      </c>
      <c r="D23" s="494">
        <v>25.1</v>
      </c>
    </row>
    <row r="24" spans="2:4" x14ac:dyDescent="0.2">
      <c r="B24" s="234" t="s">
        <v>463</v>
      </c>
      <c r="C24" s="497">
        <v>518.6</v>
      </c>
      <c r="D24" s="498">
        <v>608</v>
      </c>
    </row>
    <row r="25" spans="2:4" x14ac:dyDescent="0.2">
      <c r="B25" s="153"/>
      <c r="C25" s="493"/>
      <c r="D25" s="494"/>
    </row>
    <row r="26" spans="2:4" x14ac:dyDescent="0.2">
      <c r="B26" s="156" t="s">
        <v>393</v>
      </c>
      <c r="C26" s="499">
        <v>5309.1</v>
      </c>
      <c r="D26" s="500">
        <v>5582</v>
      </c>
    </row>
    <row r="27" spans="2:4" x14ac:dyDescent="0.2">
      <c r="B27" s="153"/>
      <c r="C27" s="493"/>
      <c r="D27" s="494"/>
    </row>
    <row r="28" spans="2:4" x14ac:dyDescent="0.2">
      <c r="B28" s="249" t="s">
        <v>464</v>
      </c>
      <c r="C28" s="493"/>
      <c r="D28" s="494"/>
    </row>
    <row r="29" spans="2:4" x14ac:dyDescent="0.2">
      <c r="B29" s="229" t="s">
        <v>612</v>
      </c>
      <c r="C29" s="493">
        <v>63.9</v>
      </c>
      <c r="D29" s="494">
        <v>63.9</v>
      </c>
    </row>
    <row r="30" spans="2:4" x14ac:dyDescent="0.2">
      <c r="B30" s="229" t="s">
        <v>613</v>
      </c>
      <c r="C30" s="493">
        <v>194.4</v>
      </c>
      <c r="D30" s="494">
        <v>194.4</v>
      </c>
    </row>
    <row r="31" spans="2:4" x14ac:dyDescent="0.2">
      <c r="B31" s="229" t="s">
        <v>614</v>
      </c>
      <c r="C31" s="493">
        <v>-11.2</v>
      </c>
      <c r="D31" s="494">
        <v>-13.2</v>
      </c>
    </row>
    <row r="32" spans="2:4" x14ac:dyDescent="0.2">
      <c r="B32" s="229" t="s">
        <v>615</v>
      </c>
      <c r="C32" s="493">
        <v>-163.9</v>
      </c>
      <c r="D32" s="494">
        <v>-121.5</v>
      </c>
    </row>
    <row r="33" spans="2:4" x14ac:dyDescent="0.2">
      <c r="B33" s="229" t="s">
        <v>616</v>
      </c>
      <c r="C33" s="493">
        <v>2355.9</v>
      </c>
      <c r="D33" s="494">
        <v>2276.1</v>
      </c>
    </row>
    <row r="34" spans="2:4" x14ac:dyDescent="0.2">
      <c r="B34" s="226" t="s">
        <v>397</v>
      </c>
      <c r="C34" s="498">
        <v>2439.1</v>
      </c>
      <c r="D34" s="501">
        <v>2399.6999999999998</v>
      </c>
    </row>
    <row r="35" spans="2:4" x14ac:dyDescent="0.2">
      <c r="B35" s="153" t="s">
        <v>221</v>
      </c>
      <c r="C35" s="493">
        <v>156.19999999999999</v>
      </c>
      <c r="D35" s="494">
        <v>159.30000000000001</v>
      </c>
    </row>
    <row r="36" spans="2:4" x14ac:dyDescent="0.2">
      <c r="B36" s="252" t="s">
        <v>398</v>
      </c>
      <c r="C36" s="502">
        <v>2595.3000000000002</v>
      </c>
      <c r="D36" s="503">
        <v>2559</v>
      </c>
    </row>
    <row r="37" spans="2:4" x14ac:dyDescent="0.2">
      <c r="B37" s="251"/>
      <c r="C37" s="493"/>
      <c r="D37" s="494"/>
    </row>
    <row r="38" spans="2:4" x14ac:dyDescent="0.2">
      <c r="B38" s="249" t="s">
        <v>465</v>
      </c>
      <c r="C38" s="493"/>
      <c r="D38" s="494"/>
    </row>
    <row r="39" spans="2:4" x14ac:dyDescent="0.2">
      <c r="B39" s="153" t="s">
        <v>466</v>
      </c>
      <c r="C39" s="495">
        <v>1794.9</v>
      </c>
      <c r="D39" s="496">
        <v>1938.7</v>
      </c>
    </row>
    <row r="40" spans="2:4" x14ac:dyDescent="0.2">
      <c r="B40" s="153" t="s">
        <v>456</v>
      </c>
      <c r="C40" s="493">
        <v>69.400000000000006</v>
      </c>
      <c r="D40" s="494">
        <v>71.2</v>
      </c>
    </row>
    <row r="41" spans="2:4" x14ac:dyDescent="0.2">
      <c r="B41" s="153" t="s">
        <v>467</v>
      </c>
      <c r="C41" s="493">
        <v>73.900000000000006</v>
      </c>
      <c r="D41" s="494">
        <v>169</v>
      </c>
    </row>
    <row r="42" spans="2:4" x14ac:dyDescent="0.2">
      <c r="B42" s="153" t="s">
        <v>455</v>
      </c>
      <c r="C42" s="493">
        <v>230.7</v>
      </c>
      <c r="D42" s="494">
        <v>221.3</v>
      </c>
    </row>
    <row r="43" spans="2:4" x14ac:dyDescent="0.2">
      <c r="B43" s="153" t="s">
        <v>468</v>
      </c>
      <c r="C43" s="493">
        <v>22.2</v>
      </c>
      <c r="D43" s="494">
        <v>23.8</v>
      </c>
    </row>
    <row r="44" spans="2:4" x14ac:dyDescent="0.2">
      <c r="B44" s="255" t="s">
        <v>469</v>
      </c>
      <c r="C44" s="493">
        <v>25.1</v>
      </c>
      <c r="D44" s="494">
        <v>28.8</v>
      </c>
    </row>
    <row r="45" spans="2:4" x14ac:dyDescent="0.2">
      <c r="B45" s="234" t="s">
        <v>470</v>
      </c>
      <c r="C45" s="497">
        <v>2216.1999999999998</v>
      </c>
      <c r="D45" s="498">
        <v>2452.8000000000002</v>
      </c>
    </row>
    <row r="46" spans="2:4" x14ac:dyDescent="0.2">
      <c r="B46" s="255" t="s">
        <v>471</v>
      </c>
      <c r="C46" s="493">
        <v>76.099999999999994</v>
      </c>
      <c r="D46" s="494">
        <v>8.5</v>
      </c>
    </row>
    <row r="47" spans="2:4" x14ac:dyDescent="0.2">
      <c r="B47" s="153" t="s">
        <v>466</v>
      </c>
      <c r="C47" s="493">
        <v>64.099999999999994</v>
      </c>
      <c r="D47" s="494">
        <v>163</v>
      </c>
    </row>
    <row r="48" spans="2:4" x14ac:dyDescent="0.2">
      <c r="B48" s="153" t="s">
        <v>456</v>
      </c>
      <c r="C48" s="493">
        <v>4.1999999999999993</v>
      </c>
      <c r="D48" s="494">
        <v>11</v>
      </c>
    </row>
    <row r="49" spans="2:4" x14ac:dyDescent="0.2">
      <c r="B49" s="153" t="s">
        <v>472</v>
      </c>
      <c r="C49" s="495">
        <v>289</v>
      </c>
      <c r="D49" s="496">
        <v>302.10000000000002</v>
      </c>
    </row>
    <row r="50" spans="2:4" x14ac:dyDescent="0.2">
      <c r="B50" s="153" t="s">
        <v>473</v>
      </c>
      <c r="C50" s="495">
        <v>42.3</v>
      </c>
      <c r="D50" s="496">
        <v>47.9</v>
      </c>
    </row>
    <row r="51" spans="2:4" x14ac:dyDescent="0.2">
      <c r="B51" s="153" t="s">
        <v>467</v>
      </c>
      <c r="C51" s="493">
        <v>1.9</v>
      </c>
      <c r="D51" s="494">
        <v>1.5</v>
      </c>
    </row>
    <row r="52" spans="2:4" x14ac:dyDescent="0.2">
      <c r="B52" s="153" t="s">
        <v>468</v>
      </c>
      <c r="C52" s="493">
        <v>20</v>
      </c>
      <c r="D52" s="494">
        <v>36.200000000000003</v>
      </c>
    </row>
    <row r="53" spans="2:4" x14ac:dyDescent="0.2">
      <c r="B53" s="234" t="s">
        <v>474</v>
      </c>
      <c r="C53" s="497">
        <v>497.6</v>
      </c>
      <c r="D53" s="498">
        <v>570.20000000000005</v>
      </c>
    </row>
    <row r="54" spans="2:4" x14ac:dyDescent="0.2">
      <c r="B54" s="252" t="s">
        <v>396</v>
      </c>
      <c r="C54" s="502">
        <v>2713.8</v>
      </c>
      <c r="D54" s="503">
        <v>3023</v>
      </c>
    </row>
    <row r="55" spans="2:4" x14ac:dyDescent="0.2">
      <c r="B55" s="251"/>
      <c r="C55" s="494"/>
      <c r="D55" s="494"/>
    </row>
    <row r="56" spans="2:4" x14ac:dyDescent="0.2">
      <c r="B56" s="156" t="s">
        <v>475</v>
      </c>
      <c r="C56" s="499">
        <v>5309.1</v>
      </c>
      <c r="D56" s="500">
        <v>5582</v>
      </c>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K37"/>
  <sheetViews>
    <sheetView showGridLines="0" zoomScaleNormal="100" zoomScaleSheetLayoutView="100" workbookViewId="0"/>
  </sheetViews>
  <sheetFormatPr defaultRowHeight="12.75" x14ac:dyDescent="0.2"/>
  <cols>
    <col min="1" max="1" width="3.42578125" customWidth="1"/>
    <col min="2" max="2" width="39.7109375" customWidth="1"/>
  </cols>
  <sheetData>
    <row r="1" spans="2:10" ht="12.75" customHeight="1" x14ac:dyDescent="0.2"/>
    <row r="2" spans="2:10" ht="18" customHeight="1" x14ac:dyDescent="0.25">
      <c r="B2" s="191" t="s">
        <v>433</v>
      </c>
    </row>
    <row r="3" spans="2:10" ht="12.75" customHeight="1" x14ac:dyDescent="0.2"/>
    <row r="4" spans="2:10" ht="12.75" customHeight="1" x14ac:dyDescent="0.2">
      <c r="B4" s="256"/>
      <c r="C4" s="460" t="s">
        <v>397</v>
      </c>
      <c r="D4" s="461"/>
      <c r="E4" s="461"/>
      <c r="F4" s="461"/>
      <c r="G4" s="461"/>
      <c r="H4" s="462"/>
      <c r="I4" s="256"/>
      <c r="J4" s="256"/>
    </row>
    <row r="5" spans="2:10" x14ac:dyDescent="0.2">
      <c r="B5" s="256"/>
      <c r="C5" s="257"/>
      <c r="D5" s="257"/>
      <c r="E5" s="257"/>
      <c r="F5" s="257"/>
      <c r="G5" s="257"/>
      <c r="H5" s="257"/>
      <c r="I5" s="256"/>
      <c r="J5" s="256"/>
    </row>
    <row r="6" spans="2:10" ht="36" x14ac:dyDescent="0.2">
      <c r="B6" s="504" t="s">
        <v>0</v>
      </c>
      <c r="C6" s="505" t="s">
        <v>476</v>
      </c>
      <c r="D6" s="506" t="s">
        <v>477</v>
      </c>
      <c r="E6" s="505" t="s">
        <v>423</v>
      </c>
      <c r="F6" s="505" t="s">
        <v>478</v>
      </c>
      <c r="G6" s="505" t="s">
        <v>479</v>
      </c>
      <c r="H6" s="507" t="s">
        <v>40</v>
      </c>
      <c r="I6" s="508" t="s">
        <v>563</v>
      </c>
      <c r="J6" s="507" t="s">
        <v>398</v>
      </c>
    </row>
    <row r="7" spans="2:10" x14ac:dyDescent="0.2">
      <c r="B7" s="509" t="s">
        <v>485</v>
      </c>
      <c r="C7" s="510">
        <v>63.9</v>
      </c>
      <c r="D7" s="510">
        <v>194.4</v>
      </c>
      <c r="E7" s="510">
        <v>-9.4</v>
      </c>
      <c r="F7" s="510">
        <v>-127.7</v>
      </c>
      <c r="G7" s="510">
        <v>1888.2</v>
      </c>
      <c r="H7" s="511">
        <v>2009.4</v>
      </c>
      <c r="I7" s="510">
        <v>151</v>
      </c>
      <c r="J7" s="511">
        <v>2160.4</v>
      </c>
    </row>
    <row r="8" spans="2:10" x14ac:dyDescent="0.2">
      <c r="B8" s="512"/>
      <c r="C8" s="258"/>
      <c r="D8" s="513"/>
      <c r="E8" s="258"/>
      <c r="F8" s="258"/>
      <c r="G8" s="258"/>
      <c r="H8" s="259"/>
      <c r="I8" s="258"/>
      <c r="J8" s="259"/>
    </row>
    <row r="9" spans="2:10" x14ac:dyDescent="0.2">
      <c r="B9" s="260" t="s">
        <v>220</v>
      </c>
      <c r="C9" s="514">
        <v>0</v>
      </c>
      <c r="D9" s="514">
        <v>0</v>
      </c>
      <c r="E9" s="514">
        <v>0</v>
      </c>
      <c r="F9" s="514">
        <v>0</v>
      </c>
      <c r="G9" s="514">
        <v>384.6</v>
      </c>
      <c r="H9" s="259">
        <v>384.6</v>
      </c>
      <c r="I9" s="514">
        <v>22.4</v>
      </c>
      <c r="J9" s="515">
        <v>407</v>
      </c>
    </row>
    <row r="10" spans="2:10" x14ac:dyDescent="0.2">
      <c r="B10" s="260" t="s">
        <v>447</v>
      </c>
      <c r="C10" s="514">
        <v>0</v>
      </c>
      <c r="D10" s="514">
        <v>0</v>
      </c>
      <c r="E10" s="514">
        <v>0</v>
      </c>
      <c r="F10" s="514">
        <v>-9.6000000000000014</v>
      </c>
      <c r="G10" s="514">
        <v>-64.8</v>
      </c>
      <c r="H10" s="259">
        <v>-74.400000000000006</v>
      </c>
      <c r="I10" s="514">
        <v>3.4</v>
      </c>
      <c r="J10" s="515">
        <v>-71</v>
      </c>
    </row>
    <row r="11" spans="2:10" x14ac:dyDescent="0.2">
      <c r="B11" s="512" t="s">
        <v>448</v>
      </c>
      <c r="C11" s="516">
        <v>0</v>
      </c>
      <c r="D11" s="516">
        <v>0</v>
      </c>
      <c r="E11" s="516">
        <v>0</v>
      </c>
      <c r="F11" s="516">
        <v>-9.6000000000000014</v>
      </c>
      <c r="G11" s="516">
        <v>319.8</v>
      </c>
      <c r="H11" s="517">
        <v>310.2</v>
      </c>
      <c r="I11" s="516">
        <v>25.799999999999997</v>
      </c>
      <c r="J11" s="517">
        <v>336</v>
      </c>
    </row>
    <row r="12" spans="2:10" x14ac:dyDescent="0.2">
      <c r="B12" s="260"/>
      <c r="C12" s="258"/>
      <c r="D12" s="258"/>
      <c r="E12" s="258"/>
      <c r="F12" s="258"/>
      <c r="G12" s="258"/>
      <c r="H12" s="259"/>
      <c r="I12" s="258"/>
      <c r="J12" s="259"/>
    </row>
    <row r="13" spans="2:10" x14ac:dyDescent="0.2">
      <c r="B13" s="518" t="s">
        <v>480</v>
      </c>
      <c r="C13" s="514">
        <v>0</v>
      </c>
      <c r="D13" s="514">
        <v>0</v>
      </c>
      <c r="E13" s="514">
        <v>0</v>
      </c>
      <c r="F13" s="514">
        <v>0</v>
      </c>
      <c r="G13" s="514">
        <v>-127.6</v>
      </c>
      <c r="H13" s="259">
        <v>-127.6</v>
      </c>
      <c r="I13" s="514">
        <v>-20</v>
      </c>
      <c r="J13" s="515">
        <v>-147.6</v>
      </c>
    </row>
    <row r="14" spans="2:10" x14ac:dyDescent="0.2">
      <c r="B14" s="518" t="s">
        <v>484</v>
      </c>
      <c r="C14" s="514">
        <v>0</v>
      </c>
      <c r="D14" s="514">
        <v>0</v>
      </c>
      <c r="E14" s="514">
        <v>-3.8</v>
      </c>
      <c r="F14" s="514">
        <v>0</v>
      </c>
      <c r="G14" s="514">
        <v>0</v>
      </c>
      <c r="H14" s="259">
        <v>-3.8</v>
      </c>
      <c r="I14" s="514">
        <v>0</v>
      </c>
      <c r="J14" s="515">
        <v>-3.8</v>
      </c>
    </row>
    <row r="15" spans="2:10" x14ac:dyDescent="0.2">
      <c r="B15" s="518" t="s">
        <v>481</v>
      </c>
      <c r="C15" s="514">
        <v>0</v>
      </c>
      <c r="D15" s="514">
        <v>0</v>
      </c>
      <c r="E15" s="514">
        <v>0</v>
      </c>
      <c r="F15" s="514">
        <v>-0.1</v>
      </c>
      <c r="G15" s="514">
        <v>0.1</v>
      </c>
      <c r="H15" s="259">
        <v>0</v>
      </c>
      <c r="I15" s="514">
        <v>0</v>
      </c>
      <c r="J15" s="515">
        <v>0</v>
      </c>
    </row>
    <row r="16" spans="2:10" ht="25.5" customHeight="1" x14ac:dyDescent="0.2">
      <c r="B16" s="518" t="s">
        <v>482</v>
      </c>
      <c r="C16" s="514">
        <v>0</v>
      </c>
      <c r="D16" s="514">
        <v>0</v>
      </c>
      <c r="E16" s="514">
        <v>0</v>
      </c>
      <c r="F16" s="514">
        <v>0</v>
      </c>
      <c r="G16" s="514">
        <v>1.2000000000000028</v>
      </c>
      <c r="H16" s="259">
        <v>1.2000000000000028</v>
      </c>
      <c r="I16" s="514">
        <v>0</v>
      </c>
      <c r="J16" s="515">
        <v>1.2000000000000028</v>
      </c>
    </row>
    <row r="17" spans="2:11" x14ac:dyDescent="0.2">
      <c r="B17" s="519" t="s">
        <v>483</v>
      </c>
      <c r="C17" s="516">
        <v>0</v>
      </c>
      <c r="D17" s="516">
        <v>0</v>
      </c>
      <c r="E17" s="516">
        <v>-3.8</v>
      </c>
      <c r="F17" s="516">
        <v>-0.1</v>
      </c>
      <c r="G17" s="516">
        <v>-126.3</v>
      </c>
      <c r="H17" s="517">
        <v>-130.19999999999999</v>
      </c>
      <c r="I17" s="516">
        <v>-20</v>
      </c>
      <c r="J17" s="515">
        <v>-150.19999999999999</v>
      </c>
    </row>
    <row r="18" spans="2:11" x14ac:dyDescent="0.2">
      <c r="B18" s="260"/>
      <c r="C18" s="516"/>
      <c r="D18" s="516"/>
      <c r="E18" s="258"/>
      <c r="F18" s="258"/>
      <c r="G18" s="258"/>
      <c r="H18" s="259"/>
      <c r="I18" s="258"/>
      <c r="J18" s="259"/>
    </row>
    <row r="19" spans="2:11" x14ac:dyDescent="0.2">
      <c r="B19" s="520" t="s">
        <v>564</v>
      </c>
      <c r="C19" s="521">
        <v>63.9</v>
      </c>
      <c r="D19" s="521">
        <v>194.4</v>
      </c>
      <c r="E19" s="521">
        <v>-13.2</v>
      </c>
      <c r="F19" s="521">
        <v>-137.39999999999998</v>
      </c>
      <c r="G19" s="521">
        <v>2081.6999999999998</v>
      </c>
      <c r="H19" s="522">
        <v>2189.4</v>
      </c>
      <c r="I19" s="521">
        <v>156.80000000000001</v>
      </c>
      <c r="J19" s="522">
        <v>2346.2000000000003</v>
      </c>
    </row>
    <row r="20" spans="2:11" x14ac:dyDescent="0.2">
      <c r="B20" s="260"/>
      <c r="C20" s="258"/>
      <c r="D20" s="258"/>
      <c r="E20" s="258"/>
      <c r="F20" s="258"/>
      <c r="G20" s="258"/>
      <c r="H20" s="258"/>
      <c r="I20" s="258"/>
      <c r="J20" s="258"/>
      <c r="K20" s="383"/>
    </row>
    <row r="21" spans="2:11" x14ac:dyDescent="0.2">
      <c r="B21" s="260"/>
      <c r="C21" s="258"/>
      <c r="D21" s="258"/>
      <c r="E21" s="258"/>
      <c r="F21" s="258"/>
      <c r="G21" s="258"/>
      <c r="H21" s="258"/>
      <c r="I21" s="258"/>
      <c r="J21" s="258"/>
    </row>
    <row r="22" spans="2:11" x14ac:dyDescent="0.2">
      <c r="B22" s="260"/>
      <c r="C22" s="523" t="s">
        <v>397</v>
      </c>
      <c r="D22" s="524"/>
      <c r="E22" s="524"/>
      <c r="F22" s="524"/>
      <c r="G22" s="524"/>
      <c r="H22" s="525"/>
      <c r="I22" s="258"/>
      <c r="J22" s="258"/>
    </row>
    <row r="23" spans="2:11" x14ac:dyDescent="0.2">
      <c r="B23" s="260"/>
      <c r="C23" s="526"/>
      <c r="D23" s="526"/>
      <c r="E23" s="526"/>
      <c r="F23" s="526"/>
      <c r="G23" s="526"/>
      <c r="H23" s="526"/>
      <c r="I23" s="258"/>
      <c r="J23" s="258"/>
    </row>
    <row r="24" spans="2:11" ht="36" x14ac:dyDescent="0.2">
      <c r="B24" s="504" t="s">
        <v>0</v>
      </c>
      <c r="C24" s="527" t="s">
        <v>476</v>
      </c>
      <c r="D24" s="528" t="s">
        <v>477</v>
      </c>
      <c r="E24" s="527" t="s">
        <v>423</v>
      </c>
      <c r="F24" s="527" t="s">
        <v>478</v>
      </c>
      <c r="G24" s="527" t="s">
        <v>479</v>
      </c>
      <c r="H24" s="529" t="s">
        <v>40</v>
      </c>
      <c r="I24" s="530" t="s">
        <v>563</v>
      </c>
      <c r="J24" s="529" t="s">
        <v>398</v>
      </c>
    </row>
    <row r="25" spans="2:11" x14ac:dyDescent="0.2">
      <c r="B25" s="509" t="s">
        <v>537</v>
      </c>
      <c r="C25" s="510">
        <v>63.9</v>
      </c>
      <c r="D25" s="510">
        <v>194.4</v>
      </c>
      <c r="E25" s="510">
        <v>-13.2</v>
      </c>
      <c r="F25" s="510">
        <v>-121.5</v>
      </c>
      <c r="G25" s="510">
        <v>2276.1</v>
      </c>
      <c r="H25" s="511">
        <v>2399.6999999999998</v>
      </c>
      <c r="I25" s="510">
        <v>159.30000000000001</v>
      </c>
      <c r="J25" s="511">
        <v>2559</v>
      </c>
    </row>
    <row r="26" spans="2:11" x14ac:dyDescent="0.2">
      <c r="B26" s="512"/>
      <c r="C26" s="258"/>
      <c r="D26" s="513"/>
      <c r="E26" s="258"/>
      <c r="F26" s="258"/>
      <c r="G26" s="258"/>
      <c r="H26" s="259"/>
      <c r="I26" s="258"/>
      <c r="J26" s="259"/>
    </row>
    <row r="27" spans="2:11" x14ac:dyDescent="0.2">
      <c r="B27" s="260" t="s">
        <v>220</v>
      </c>
      <c r="C27" s="514">
        <v>0</v>
      </c>
      <c r="D27" s="514">
        <v>0</v>
      </c>
      <c r="E27" s="514">
        <v>0</v>
      </c>
      <c r="F27" s="514">
        <v>0</v>
      </c>
      <c r="G27" s="514">
        <v>148.80000000000001</v>
      </c>
      <c r="H27" s="259">
        <v>148.80000000000001</v>
      </c>
      <c r="I27" s="514">
        <v>21.6</v>
      </c>
      <c r="J27" s="515">
        <v>170.4</v>
      </c>
    </row>
    <row r="28" spans="2:11" x14ac:dyDescent="0.2">
      <c r="B28" s="260" t="s">
        <v>447</v>
      </c>
      <c r="C28" s="514">
        <v>0</v>
      </c>
      <c r="D28" s="514">
        <v>0</v>
      </c>
      <c r="E28" s="514">
        <v>0</v>
      </c>
      <c r="F28" s="514">
        <v>-42.400000000000006</v>
      </c>
      <c r="G28" s="514">
        <v>68.400000000000006</v>
      </c>
      <c r="H28" s="259">
        <v>26</v>
      </c>
      <c r="I28" s="514">
        <v>-5.9</v>
      </c>
      <c r="J28" s="515">
        <v>20.100000000000001</v>
      </c>
    </row>
    <row r="29" spans="2:11" x14ac:dyDescent="0.2">
      <c r="B29" s="512" t="s">
        <v>448</v>
      </c>
      <c r="C29" s="516">
        <v>0</v>
      </c>
      <c r="D29" s="516">
        <v>0</v>
      </c>
      <c r="E29" s="516">
        <v>0</v>
      </c>
      <c r="F29" s="516">
        <v>-42.400000000000006</v>
      </c>
      <c r="G29" s="516">
        <v>217.20000000000002</v>
      </c>
      <c r="H29" s="517">
        <v>174.8</v>
      </c>
      <c r="I29" s="516">
        <v>15.700000000000001</v>
      </c>
      <c r="J29" s="517">
        <v>190.5</v>
      </c>
    </row>
    <row r="30" spans="2:11" x14ac:dyDescent="0.2">
      <c r="B30" s="260"/>
      <c r="C30" s="258"/>
      <c r="D30" s="258"/>
      <c r="E30" s="258"/>
      <c r="F30" s="258"/>
      <c r="G30" s="258"/>
      <c r="H30" s="259"/>
      <c r="I30" s="258"/>
      <c r="J30" s="259"/>
    </row>
    <row r="31" spans="2:11" x14ac:dyDescent="0.2">
      <c r="B31" s="518" t="s">
        <v>480</v>
      </c>
      <c r="C31" s="514">
        <v>0</v>
      </c>
      <c r="D31" s="514">
        <v>0</v>
      </c>
      <c r="E31" s="514">
        <v>0</v>
      </c>
      <c r="F31" s="514">
        <v>0</v>
      </c>
      <c r="G31" s="514">
        <v>-133.9</v>
      </c>
      <c r="H31" s="259">
        <v>-133.9</v>
      </c>
      <c r="I31" s="514">
        <v>-18.8</v>
      </c>
      <c r="J31" s="515">
        <v>-152.70000000000002</v>
      </c>
    </row>
    <row r="32" spans="2:11" x14ac:dyDescent="0.2">
      <c r="B32" s="518" t="s">
        <v>484</v>
      </c>
      <c r="C32" s="514">
        <v>0</v>
      </c>
      <c r="D32" s="514">
        <v>0</v>
      </c>
      <c r="E32" s="514">
        <v>-1.6</v>
      </c>
      <c r="F32" s="514">
        <v>0</v>
      </c>
      <c r="G32" s="514">
        <v>0</v>
      </c>
      <c r="H32" s="259">
        <v>-1.6</v>
      </c>
      <c r="I32" s="514">
        <v>0</v>
      </c>
      <c r="J32" s="515">
        <v>-1.6</v>
      </c>
    </row>
    <row r="33" spans="2:10" ht="25.5" x14ac:dyDescent="0.2">
      <c r="B33" s="518" t="s">
        <v>482</v>
      </c>
      <c r="C33" s="514">
        <v>0</v>
      </c>
      <c r="D33" s="514">
        <v>0</v>
      </c>
      <c r="E33" s="514">
        <v>0</v>
      </c>
      <c r="F33" s="514">
        <v>0</v>
      </c>
      <c r="G33" s="514">
        <v>0.10000000000000009</v>
      </c>
      <c r="H33" s="259">
        <v>0.10000000000000009</v>
      </c>
      <c r="I33" s="514">
        <v>0</v>
      </c>
      <c r="J33" s="515">
        <v>0.10000000000000009</v>
      </c>
    </row>
    <row r="34" spans="2:10" ht="25.5" x14ac:dyDescent="0.2">
      <c r="B34" s="518" t="s">
        <v>565</v>
      </c>
      <c r="C34" s="514">
        <v>0</v>
      </c>
      <c r="D34" s="514">
        <v>0</v>
      </c>
      <c r="E34" s="514">
        <v>3.6</v>
      </c>
      <c r="F34" s="514">
        <v>0</v>
      </c>
      <c r="G34" s="514">
        <v>-3.6</v>
      </c>
      <c r="H34" s="259">
        <v>0</v>
      </c>
      <c r="I34" s="514">
        <v>0</v>
      </c>
      <c r="J34" s="515">
        <v>0</v>
      </c>
    </row>
    <row r="35" spans="2:10" x14ac:dyDescent="0.2">
      <c r="B35" s="519" t="s">
        <v>483</v>
      </c>
      <c r="C35" s="516">
        <v>0</v>
      </c>
      <c r="D35" s="516">
        <v>0</v>
      </c>
      <c r="E35" s="516">
        <v>2</v>
      </c>
      <c r="F35" s="516">
        <v>0</v>
      </c>
      <c r="G35" s="516">
        <v>-137.4</v>
      </c>
      <c r="H35" s="517">
        <v>-135.4</v>
      </c>
      <c r="I35" s="516">
        <v>-18.8</v>
      </c>
      <c r="J35" s="517">
        <v>-154.20000000000002</v>
      </c>
    </row>
    <row r="36" spans="2:10" x14ac:dyDescent="0.2">
      <c r="B36" s="260"/>
      <c r="C36" s="258"/>
      <c r="D36" s="258"/>
      <c r="E36" s="258"/>
      <c r="F36" s="258"/>
      <c r="G36" s="258"/>
      <c r="H36" s="259"/>
      <c r="I36" s="258"/>
      <c r="J36" s="259"/>
    </row>
    <row r="37" spans="2:10" x14ac:dyDescent="0.2">
      <c r="B37" s="520" t="s">
        <v>566</v>
      </c>
      <c r="C37" s="521">
        <v>63.9</v>
      </c>
      <c r="D37" s="521">
        <v>194.4</v>
      </c>
      <c r="E37" s="521">
        <v>-11.2</v>
      </c>
      <c r="F37" s="521">
        <v>-163.89999999999998</v>
      </c>
      <c r="G37" s="521">
        <v>2355.9</v>
      </c>
      <c r="H37" s="522">
        <v>2439.1</v>
      </c>
      <c r="I37" s="521">
        <v>156.19999999999999</v>
      </c>
      <c r="J37" s="522">
        <v>2595.2999999999997</v>
      </c>
    </row>
  </sheetData>
  <mergeCells count="2">
    <mergeCell ref="C4:H4"/>
    <mergeCell ref="C22:H22"/>
  </mergeCells>
  <conditionalFormatting sqref="C19:E19">
    <cfRule type="cellIs" dxfId="7" priority="1" operator="notEqual">
      <formula>C7+C11+C17</formula>
    </cfRule>
  </conditionalFormatting>
  <conditionalFormatting sqref="G19:J19 C37:J37">
    <cfRule type="cellIs" dxfId="6" priority="3" operator="notEqual">
      <formula>C7+C11+C17</formula>
    </cfRule>
  </conditionalFormatting>
  <conditionalFormatting sqref="F19">
    <cfRule type="cellIs" dxfId="5" priority="2" operator="notEqual">
      <formula>F7+F11+F17</formula>
    </cfRule>
  </conditionalFormatting>
  <pageMargins left="0.7" right="0.7" top="0.75" bottom="0.75" header="0.3" footer="0.3"/>
  <pageSetup paperSize="9" scale="6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D44"/>
  <sheetViews>
    <sheetView showGridLines="0" zoomScaleNormal="100" zoomScaleSheetLayoutView="100" workbookViewId="0"/>
  </sheetViews>
  <sheetFormatPr defaultRowHeight="12.75" x14ac:dyDescent="0.2"/>
  <cols>
    <col min="1" max="1" width="3.42578125" customWidth="1"/>
    <col min="2" max="2" width="66.85546875" customWidth="1"/>
  </cols>
  <sheetData>
    <row r="1" spans="2:4" ht="12.75" customHeight="1" x14ac:dyDescent="0.2"/>
    <row r="2" spans="2:4" ht="18" customHeight="1" x14ac:dyDescent="0.25">
      <c r="B2" s="191" t="s">
        <v>434</v>
      </c>
    </row>
    <row r="3" spans="2:4" ht="12.75" customHeight="1" x14ac:dyDescent="0.2">
      <c r="B3" s="248"/>
      <c r="C3" s="5"/>
      <c r="D3" s="5"/>
    </row>
    <row r="4" spans="2:4" ht="12.75" customHeight="1" x14ac:dyDescent="0.2">
      <c r="B4" s="131" t="s">
        <v>0</v>
      </c>
      <c r="C4" s="132" t="s">
        <v>556</v>
      </c>
      <c r="D4" s="133" t="s">
        <v>557</v>
      </c>
    </row>
    <row r="5" spans="2:4" x14ac:dyDescent="0.2">
      <c r="B5" s="244" t="s">
        <v>257</v>
      </c>
      <c r="C5" s="261">
        <v>321</v>
      </c>
      <c r="D5" s="498">
        <v>374.2</v>
      </c>
    </row>
    <row r="6" spans="2:4" x14ac:dyDescent="0.2">
      <c r="B6" s="262" t="s">
        <v>486</v>
      </c>
      <c r="C6" s="134">
        <v>2.2999999999999998</v>
      </c>
      <c r="D6" s="135">
        <v>2.8</v>
      </c>
    </row>
    <row r="7" spans="2:4" x14ac:dyDescent="0.2">
      <c r="B7" s="262" t="s">
        <v>487</v>
      </c>
      <c r="C7" s="154">
        <v>0.9</v>
      </c>
      <c r="D7" s="155">
        <v>1</v>
      </c>
    </row>
    <row r="8" spans="2:4" x14ac:dyDescent="0.2">
      <c r="B8" s="262" t="s">
        <v>488</v>
      </c>
      <c r="C8" s="154">
        <v>-26.9</v>
      </c>
      <c r="D8" s="155">
        <v>-44.2</v>
      </c>
    </row>
    <row r="9" spans="2:4" x14ac:dyDescent="0.2">
      <c r="B9" s="263" t="s">
        <v>489</v>
      </c>
      <c r="C9" s="253">
        <v>297.3</v>
      </c>
      <c r="D9" s="510">
        <v>333.8</v>
      </c>
    </row>
    <row r="10" spans="2:4" x14ac:dyDescent="0.2">
      <c r="B10" s="142" t="s">
        <v>490</v>
      </c>
      <c r="C10" s="154"/>
      <c r="D10" s="155"/>
    </row>
    <row r="11" spans="2:4" x14ac:dyDescent="0.2">
      <c r="B11" s="262" t="s">
        <v>452</v>
      </c>
      <c r="C11" s="154">
        <v>-10.7</v>
      </c>
      <c r="D11" s="155">
        <v>-5.8</v>
      </c>
    </row>
    <row r="12" spans="2:4" x14ac:dyDescent="0.2">
      <c r="B12" s="262" t="s">
        <v>453</v>
      </c>
      <c r="C12" s="154">
        <v>-115.60000000000001</v>
      </c>
      <c r="D12" s="155">
        <v>-139.5</v>
      </c>
    </row>
    <row r="13" spans="2:4" x14ac:dyDescent="0.2">
      <c r="B13" s="262" t="s">
        <v>5</v>
      </c>
      <c r="C13" s="154">
        <v>-0.5</v>
      </c>
      <c r="D13" s="155">
        <v>-28.3</v>
      </c>
    </row>
    <row r="14" spans="2:4" x14ac:dyDescent="0.2">
      <c r="B14" s="262" t="s">
        <v>491</v>
      </c>
      <c r="C14" s="154">
        <v>-50.6</v>
      </c>
      <c r="D14" s="155">
        <v>-0.3</v>
      </c>
    </row>
    <row r="15" spans="2:4" x14ac:dyDescent="0.2">
      <c r="B15" s="262" t="s">
        <v>457</v>
      </c>
      <c r="C15" s="154">
        <v>-0.2</v>
      </c>
      <c r="D15" s="155">
        <v>0</v>
      </c>
    </row>
    <row r="16" spans="2:4" x14ac:dyDescent="0.2">
      <c r="B16" s="264" t="s">
        <v>492</v>
      </c>
      <c r="C16" s="154">
        <v>-15.899999999999999</v>
      </c>
      <c r="D16" s="155">
        <v>0</v>
      </c>
    </row>
    <row r="17" spans="2:4" x14ac:dyDescent="0.2">
      <c r="B17" s="248" t="s">
        <v>406</v>
      </c>
      <c r="C17" s="227">
        <v>-193.5</v>
      </c>
      <c r="D17" s="228">
        <v>-173.90000000000003</v>
      </c>
    </row>
    <row r="18" spans="2:4" x14ac:dyDescent="0.2">
      <c r="B18" s="142" t="s">
        <v>493</v>
      </c>
      <c r="C18" s="154"/>
      <c r="D18" s="155"/>
    </row>
    <row r="19" spans="2:4" x14ac:dyDescent="0.2">
      <c r="B19" s="262" t="s">
        <v>453</v>
      </c>
      <c r="C19" s="154">
        <v>0.3</v>
      </c>
      <c r="D19" s="155">
        <v>2.5</v>
      </c>
    </row>
    <row r="20" spans="2:4" x14ac:dyDescent="0.2">
      <c r="B20" s="262" t="s">
        <v>491</v>
      </c>
      <c r="C20" s="154">
        <v>0</v>
      </c>
      <c r="D20" s="155">
        <v>85.9</v>
      </c>
    </row>
    <row r="21" spans="2:4" x14ac:dyDescent="0.2">
      <c r="B21" s="262" t="s">
        <v>494</v>
      </c>
      <c r="C21" s="154">
        <v>2.5</v>
      </c>
      <c r="D21" s="155">
        <v>2.4</v>
      </c>
    </row>
    <row r="22" spans="2:4" x14ac:dyDescent="0.2">
      <c r="B22" s="262" t="s">
        <v>462</v>
      </c>
      <c r="C22" s="154">
        <v>0</v>
      </c>
      <c r="D22" s="155">
        <v>458.4</v>
      </c>
    </row>
    <row r="23" spans="2:4" x14ac:dyDescent="0.2">
      <c r="B23" s="248" t="s">
        <v>495</v>
      </c>
      <c r="C23" s="227">
        <v>2.8</v>
      </c>
      <c r="D23" s="228">
        <v>549.20000000000005</v>
      </c>
    </row>
    <row r="24" spans="2:4" x14ac:dyDescent="0.2">
      <c r="B24" s="244" t="s">
        <v>496</v>
      </c>
      <c r="C24" s="254">
        <v>-190.7</v>
      </c>
      <c r="D24" s="498">
        <v>375.3</v>
      </c>
    </row>
    <row r="25" spans="2:4" x14ac:dyDescent="0.2">
      <c r="B25" s="265" t="s">
        <v>497</v>
      </c>
      <c r="C25" s="225">
        <v>-5.0999999999999996</v>
      </c>
      <c r="D25" s="230">
        <v>-4.7</v>
      </c>
    </row>
    <row r="26" spans="2:4" x14ac:dyDescent="0.2">
      <c r="B26" s="263" t="s">
        <v>498</v>
      </c>
      <c r="C26" s="253">
        <v>-195.79999999999998</v>
      </c>
      <c r="D26" s="510">
        <v>370.6</v>
      </c>
    </row>
    <row r="27" spans="2:4" x14ac:dyDescent="0.2">
      <c r="B27" s="142" t="s">
        <v>499</v>
      </c>
      <c r="C27" s="154"/>
      <c r="D27" s="155"/>
    </row>
    <row r="28" spans="2:4" x14ac:dyDescent="0.2">
      <c r="B28" s="262" t="s">
        <v>500</v>
      </c>
      <c r="C28" s="154">
        <v>-102.7</v>
      </c>
      <c r="D28" s="155">
        <v>-290</v>
      </c>
    </row>
    <row r="29" spans="2:4" x14ac:dyDescent="0.2">
      <c r="B29" s="262" t="s">
        <v>501</v>
      </c>
      <c r="C29" s="154">
        <v>6</v>
      </c>
      <c r="D29" s="155">
        <v>17</v>
      </c>
    </row>
    <row r="30" spans="2:4" x14ac:dyDescent="0.2">
      <c r="B30" s="262" t="s">
        <v>502</v>
      </c>
      <c r="C30" s="154">
        <v>-68.3</v>
      </c>
      <c r="D30" s="155">
        <v>-69.8</v>
      </c>
    </row>
    <row r="31" spans="2:4" x14ac:dyDescent="0.2">
      <c r="B31" s="265" t="s">
        <v>503</v>
      </c>
      <c r="C31" s="154">
        <v>14.8</v>
      </c>
      <c r="D31" s="155">
        <v>0</v>
      </c>
    </row>
    <row r="32" spans="2:4" x14ac:dyDescent="0.2">
      <c r="B32" s="262" t="s">
        <v>480</v>
      </c>
      <c r="C32" s="154">
        <v>-133.9</v>
      </c>
      <c r="D32" s="155">
        <v>-127.6</v>
      </c>
    </row>
    <row r="33" spans="2:4" x14ac:dyDescent="0.2">
      <c r="B33" s="262" t="s">
        <v>504</v>
      </c>
      <c r="C33" s="154">
        <v>-18.8</v>
      </c>
      <c r="D33" s="155">
        <v>-20</v>
      </c>
    </row>
    <row r="34" spans="2:4" x14ac:dyDescent="0.2">
      <c r="B34" s="262" t="s">
        <v>484</v>
      </c>
      <c r="C34" s="154">
        <v>-1.6</v>
      </c>
      <c r="D34" s="155">
        <v>-3.8</v>
      </c>
    </row>
    <row r="35" spans="2:4" x14ac:dyDescent="0.2">
      <c r="B35" s="265" t="s">
        <v>505</v>
      </c>
      <c r="C35" s="154">
        <v>22.7</v>
      </c>
      <c r="D35" s="155">
        <v>-56.8</v>
      </c>
    </row>
    <row r="36" spans="2:4" x14ac:dyDescent="0.2">
      <c r="B36" s="263" t="s">
        <v>506</v>
      </c>
      <c r="C36" s="253">
        <v>-281.80000000000007</v>
      </c>
      <c r="D36" s="510">
        <v>-551</v>
      </c>
    </row>
    <row r="37" spans="2:4" x14ac:dyDescent="0.2">
      <c r="B37" s="5"/>
      <c r="C37" s="154"/>
      <c r="D37" s="155"/>
    </row>
    <row r="38" spans="2:4" x14ac:dyDescent="0.2">
      <c r="B38" s="159" t="s">
        <v>507</v>
      </c>
      <c r="C38" s="140">
        <v>-180.30000000000004</v>
      </c>
      <c r="D38" s="140">
        <v>153.40000000000009</v>
      </c>
    </row>
    <row r="39" spans="2:4" x14ac:dyDescent="0.2">
      <c r="B39" s="262" t="s">
        <v>583</v>
      </c>
      <c r="C39" s="154">
        <v>-3.1</v>
      </c>
      <c r="D39" s="155">
        <v>1.7</v>
      </c>
    </row>
    <row r="40" spans="2:4" x14ac:dyDescent="0.2">
      <c r="B40" s="266" t="s">
        <v>508</v>
      </c>
      <c r="C40" s="140">
        <v>-183.40000000000003</v>
      </c>
      <c r="D40" s="140">
        <v>155.10000000000008</v>
      </c>
    </row>
    <row r="41" spans="2:4" x14ac:dyDescent="0.2">
      <c r="B41" s="248"/>
      <c r="C41" s="227"/>
      <c r="D41" s="228"/>
    </row>
    <row r="42" spans="2:4" x14ac:dyDescent="0.2">
      <c r="B42" s="267" t="s">
        <v>509</v>
      </c>
      <c r="C42" s="232">
        <v>297.8</v>
      </c>
      <c r="D42" s="498">
        <v>67.3</v>
      </c>
    </row>
    <row r="43" spans="2:4" x14ac:dyDescent="0.2">
      <c r="B43" s="248"/>
      <c r="C43" s="227"/>
      <c r="D43" s="228"/>
    </row>
    <row r="44" spans="2:4" x14ac:dyDescent="0.2">
      <c r="B44" s="267" t="s">
        <v>584</v>
      </c>
      <c r="C44" s="232">
        <v>114.39999999999998</v>
      </c>
      <c r="D44" s="498">
        <v>222.40000000000009</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18</vt:i4>
      </vt:variant>
      <vt:variant>
        <vt:lpstr>Named Ranges</vt:lpstr>
      </vt:variant>
      <vt:variant>
        <vt:i4>18</vt:i4>
      </vt:variant>
    </vt:vector>
  </HeadingPairs>
  <TitlesOfParts>
    <vt:vector size="36" baseType="lpstr">
      <vt:lpstr>Index</vt:lpstr>
      <vt:lpstr>Key figures</vt:lpstr>
      <vt:lpstr>Highlights </vt:lpstr>
      <vt:lpstr>Divisions</vt:lpstr>
      <vt:lpstr>Cons. Statement income</vt:lpstr>
      <vt:lpstr>Cons. Statement Comp. income</vt:lpstr>
      <vt:lpstr>Cons. Statement Fin. position</vt:lpstr>
      <vt:lpstr>Cons. Statement Changes equity</vt:lpstr>
      <vt:lpstr>Cons. Statement Cash Flow</vt:lpstr>
      <vt:lpstr>Segmentation</vt:lpstr>
      <vt:lpstr>Prop. Financial info</vt:lpstr>
      <vt:lpstr>Proport. Segment info</vt:lpstr>
      <vt:lpstr>Proport. Other</vt:lpstr>
      <vt:lpstr>Highlights per quarter</vt:lpstr>
      <vt:lpstr>Segmentation per quarter</vt:lpstr>
      <vt:lpstr>Capacity movement</vt:lpstr>
      <vt:lpstr>Capacity changes</vt:lpstr>
      <vt:lpstr>Capacity &amp; share per region</vt:lpstr>
      <vt:lpstr>'Capacity &amp; share per region'!Print_Area</vt:lpstr>
      <vt:lpstr>'Capacity changes'!Print_Area</vt:lpstr>
      <vt:lpstr>'Capacity movement'!Print_Area</vt:lpstr>
      <vt:lpstr>'Cons. Statement Cash Flow'!Print_Area</vt:lpstr>
      <vt:lpstr>'Cons. Statement Changes equity'!Print_Area</vt:lpstr>
      <vt:lpstr>'Cons. Statement Comp. income'!Print_Area</vt:lpstr>
      <vt:lpstr>'Cons. Statement Fin. position'!Print_Area</vt:lpstr>
      <vt:lpstr>'Cons. Statement income'!Print_Area</vt:lpstr>
      <vt:lpstr>Divisions!Print_Area</vt:lpstr>
      <vt:lpstr>'Highlights '!Print_Area</vt:lpstr>
      <vt:lpstr>'Highlights per quarter'!Print_Area</vt:lpstr>
      <vt:lpstr>Index!Print_Area</vt:lpstr>
      <vt:lpstr>'Key figures'!Print_Area</vt:lpstr>
      <vt:lpstr>'Prop. Financial info'!Print_Area</vt:lpstr>
      <vt:lpstr>'Proport. Other'!Print_Area</vt:lpstr>
      <vt:lpstr>'Proport. Segment info'!Print_Area</vt:lpstr>
      <vt:lpstr>Segmentation!Print_Area</vt:lpstr>
      <vt:lpstr>'Segmentation per quarter'!Print_Area</vt:lpstr>
    </vt:vector>
  </TitlesOfParts>
  <Company>Royal Vopak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ed.rid</dc:creator>
  <cp:lastModifiedBy>L.P. de Graaf</cp:lastModifiedBy>
  <cp:lastPrinted>2017-08-17T08:50:33Z</cp:lastPrinted>
  <dcterms:created xsi:type="dcterms:W3CDTF">2009-03-11T07:39:27Z</dcterms:created>
  <dcterms:modified xsi:type="dcterms:W3CDTF">2017-08-17T09:19:31Z</dcterms:modified>
</cp:coreProperties>
</file>